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Y:\2_Projektstelle PAB\0_Projektsteuerung\1_Finanzen\0_erstellte Formulare\1_Terminmeldungen\2024\"/>
    </mc:Choice>
  </mc:AlternateContent>
  <xr:revisionPtr revIDLastSave="0" documentId="13_ncr:1_{A8F2E028-1E24-4FCF-B538-151610E4F428}" xr6:coauthVersionLast="47" xr6:coauthVersionMax="47" xr10:uidLastSave="{00000000-0000-0000-0000-000000000000}"/>
  <bookViews>
    <workbookView xWindow="-19845" yWindow="-510" windowWidth="17790" windowHeight="14550" activeTab="2" xr2:uid="{00000000-000D-0000-FFFF-FFFF00000000}"/>
  </bookViews>
  <sheets>
    <sheet name="Informationen MT" sheetId="5" r:id="rId1"/>
    <sheet name="Informationen Schule" sheetId="11" r:id="rId2"/>
    <sheet name="Meldeformular 2024" sheetId="3" r:id="rId3"/>
    <sheet name="Fristen" sheetId="8" state="hidden" r:id="rId4"/>
    <sheet name="Schulen" sheetId="7" state="hidden" r:id="rId5"/>
    <sheet name="MT-Liste" sheetId="4" state="hidden" r:id="rId6"/>
  </sheets>
  <definedNames>
    <definedName name="_xlnm.Print_Area" localSheetId="0">'Informationen MT'!$A$1:$C$29</definedName>
    <definedName name="_xlnm.Print_Area" localSheetId="1">'Informationen Schule'!$A$1:$B$26</definedName>
    <definedName name="_xlnm.Print_Area" localSheetId="2">'Meldeformular 2024'!$J$1:$O$60</definedName>
    <definedName name="Print_Area" localSheetId="0">'Informationen MT'!$A:$C</definedName>
    <definedName name="Print_Area" localSheetId="1">'Informationen Schule'!$A:$C</definedName>
    <definedName name="Print_Area" localSheetId="2">'Meldeformular 2024'!$J:$O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4" i="5" l="1"/>
  <c r="C13" i="5"/>
  <c r="C12" i="5"/>
  <c r="F271" i="7"/>
  <c r="F264" i="7"/>
  <c r="F265" i="7"/>
  <c r="F266" i="7"/>
  <c r="F267" i="7"/>
  <c r="E268" i="7"/>
  <c r="F269" i="7"/>
  <c r="E270" i="7"/>
  <c r="E271" i="7"/>
  <c r="F272" i="7"/>
  <c r="F273" i="7"/>
  <c r="F274" i="7"/>
  <c r="E275" i="7"/>
  <c r="E276" i="7"/>
  <c r="E277" i="7"/>
  <c r="F278" i="7"/>
  <c r="F279" i="7"/>
  <c r="F280" i="7"/>
  <c r="F281" i="7"/>
  <c r="F282" i="7"/>
  <c r="F283" i="7"/>
  <c r="E284" i="7"/>
  <c r="E285" i="7"/>
  <c r="F286" i="7"/>
  <c r="F287" i="7"/>
  <c r="F288" i="7"/>
  <c r="F289" i="7"/>
  <c r="E263" i="7"/>
  <c r="F275" i="7" l="1"/>
  <c r="G275" i="7" s="1"/>
  <c r="E266" i="7"/>
  <c r="G271" i="7"/>
  <c r="F276" i="7"/>
  <c r="G276" i="7" s="1"/>
  <c r="F277" i="7"/>
  <c r="G277" i="7" s="1"/>
  <c r="E282" i="7"/>
  <c r="G282" i="7" s="1"/>
  <c r="E269" i="7"/>
  <c r="G269" i="7" s="1"/>
  <c r="E287" i="7"/>
  <c r="E288" i="7"/>
  <c r="G288" i="7" s="1"/>
  <c r="F263" i="7"/>
  <c r="G263" i="7" s="1"/>
  <c r="F268" i="7"/>
  <c r="G268" i="7" s="1"/>
  <c r="E274" i="7"/>
  <c r="G274" i="7" s="1"/>
  <c r="E279" i="7"/>
  <c r="G279" i="7" s="1"/>
  <c r="F284" i="7"/>
  <c r="G284" i="7" s="1"/>
  <c r="E264" i="7"/>
  <c r="G264" i="7" s="1"/>
  <c r="E280" i="7"/>
  <c r="G280" i="7" s="1"/>
  <c r="F285" i="7"/>
  <c r="G285" i="7" s="1"/>
  <c r="G266" i="7"/>
  <c r="E267" i="7"/>
  <c r="G267" i="7" s="1"/>
  <c r="E272" i="7"/>
  <c r="G272" i="7" s="1"/>
  <c r="E286" i="7"/>
  <c r="G286" i="7" s="1"/>
  <c r="E265" i="7"/>
  <c r="G265" i="7" s="1"/>
  <c r="F270" i="7"/>
  <c r="G270" i="7" s="1"/>
  <c r="E281" i="7"/>
  <c r="G281" i="7" s="1"/>
  <c r="E278" i="7"/>
  <c r="G278" i="7" s="1"/>
  <c r="E283" i="7"/>
  <c r="G283" i="7" s="1"/>
  <c r="E273" i="7"/>
  <c r="G273" i="7" s="1"/>
  <c r="E289" i="7"/>
  <c r="G289" i="7" s="1"/>
  <c r="G287" i="7"/>
  <c r="K19" i="3"/>
  <c r="K9" i="3"/>
  <c r="J57" i="3"/>
  <c r="J58" i="3"/>
  <c r="P8" i="3"/>
  <c r="D3" i="8"/>
  <c r="D4" i="8"/>
  <c r="D5" i="8"/>
  <c r="D6" i="8"/>
  <c r="D7" i="8"/>
  <c r="D8" i="8"/>
  <c r="D9" i="8"/>
  <c r="D10" i="8"/>
  <c r="D2" i="8"/>
  <c r="J49" i="3"/>
  <c r="F3" i="7" l="1"/>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G64" i="7" s="1"/>
  <c r="E65" i="7"/>
  <c r="E66" i="7"/>
  <c r="E67" i="7"/>
  <c r="E68" i="7"/>
  <c r="E69" i="7"/>
  <c r="E70" i="7"/>
  <c r="E71" i="7"/>
  <c r="E72" i="7"/>
  <c r="E73" i="7"/>
  <c r="E74" i="7"/>
  <c r="E75" i="7"/>
  <c r="E76" i="7"/>
  <c r="G76" i="7" s="1"/>
  <c r="E77" i="7"/>
  <c r="E78" i="7"/>
  <c r="E79" i="7"/>
  <c r="E80" i="7"/>
  <c r="E81" i="7"/>
  <c r="E82" i="7"/>
  <c r="E83" i="7"/>
  <c r="E84" i="7"/>
  <c r="E85" i="7"/>
  <c r="E86" i="7"/>
  <c r="E87" i="7"/>
  <c r="E88" i="7"/>
  <c r="G88" i="7" s="1"/>
  <c r="E89" i="7"/>
  <c r="E90" i="7"/>
  <c r="E91" i="7"/>
  <c r="E92" i="7"/>
  <c r="E93" i="7"/>
  <c r="E94" i="7"/>
  <c r="E95" i="7"/>
  <c r="E96" i="7"/>
  <c r="E97" i="7"/>
  <c r="E98" i="7"/>
  <c r="E99" i="7"/>
  <c r="E100" i="7"/>
  <c r="G100" i="7" s="1"/>
  <c r="E101" i="7"/>
  <c r="E102" i="7"/>
  <c r="E103" i="7"/>
  <c r="E104" i="7"/>
  <c r="E105" i="7"/>
  <c r="E106" i="7"/>
  <c r="E107" i="7"/>
  <c r="E108" i="7"/>
  <c r="E109" i="7"/>
  <c r="E110" i="7"/>
  <c r="E111" i="7"/>
  <c r="E112" i="7"/>
  <c r="G112" i="7" s="1"/>
  <c r="E113" i="7"/>
  <c r="E114" i="7"/>
  <c r="E115" i="7"/>
  <c r="E116" i="7"/>
  <c r="E117" i="7"/>
  <c r="E118" i="7"/>
  <c r="E119" i="7"/>
  <c r="E120" i="7"/>
  <c r="E121" i="7"/>
  <c r="E122" i="7"/>
  <c r="E123" i="7"/>
  <c r="E124" i="7"/>
  <c r="G124" i="7" s="1"/>
  <c r="E125" i="7"/>
  <c r="E126" i="7"/>
  <c r="E127" i="7"/>
  <c r="E128" i="7"/>
  <c r="E129" i="7"/>
  <c r="E130" i="7"/>
  <c r="E131" i="7"/>
  <c r="E132" i="7"/>
  <c r="E133" i="7"/>
  <c r="E134" i="7"/>
  <c r="E135" i="7"/>
  <c r="E136" i="7"/>
  <c r="G136" i="7" s="1"/>
  <c r="E137" i="7"/>
  <c r="E138" i="7"/>
  <c r="E139" i="7"/>
  <c r="E140" i="7"/>
  <c r="E141" i="7"/>
  <c r="E142" i="7"/>
  <c r="E143" i="7"/>
  <c r="E144" i="7"/>
  <c r="E145" i="7"/>
  <c r="E146" i="7"/>
  <c r="E147" i="7"/>
  <c r="E148" i="7"/>
  <c r="G148" i="7" s="1"/>
  <c r="E149" i="7"/>
  <c r="E150" i="7"/>
  <c r="E151" i="7"/>
  <c r="E152" i="7"/>
  <c r="E153" i="7"/>
  <c r="E154" i="7"/>
  <c r="E155" i="7"/>
  <c r="E156" i="7"/>
  <c r="E157" i="7"/>
  <c r="E158" i="7"/>
  <c r="E159" i="7"/>
  <c r="E160" i="7"/>
  <c r="G160" i="7" s="1"/>
  <c r="E161" i="7"/>
  <c r="E162" i="7"/>
  <c r="E163" i="7"/>
  <c r="E164" i="7"/>
  <c r="E165" i="7"/>
  <c r="E166" i="7"/>
  <c r="E167" i="7"/>
  <c r="E168" i="7"/>
  <c r="E169" i="7"/>
  <c r="E170" i="7"/>
  <c r="E171" i="7"/>
  <c r="E172" i="7"/>
  <c r="G172" i="7" s="1"/>
  <c r="E173" i="7"/>
  <c r="E174" i="7"/>
  <c r="E175" i="7"/>
  <c r="E176" i="7"/>
  <c r="E177" i="7"/>
  <c r="E178" i="7"/>
  <c r="E179" i="7"/>
  <c r="E180" i="7"/>
  <c r="E181" i="7"/>
  <c r="E182" i="7"/>
  <c r="E183" i="7"/>
  <c r="E184" i="7"/>
  <c r="G184" i="7" s="1"/>
  <c r="E185" i="7"/>
  <c r="E186" i="7"/>
  <c r="E187" i="7"/>
  <c r="E188" i="7"/>
  <c r="E189" i="7"/>
  <c r="E190" i="7"/>
  <c r="E191" i="7"/>
  <c r="E192" i="7"/>
  <c r="E193" i="7"/>
  <c r="E194" i="7"/>
  <c r="E195" i="7"/>
  <c r="E196" i="7"/>
  <c r="G196" i="7" s="1"/>
  <c r="E197" i="7"/>
  <c r="E198" i="7"/>
  <c r="E199" i="7"/>
  <c r="E200" i="7"/>
  <c r="E201" i="7"/>
  <c r="E202" i="7"/>
  <c r="E203" i="7"/>
  <c r="E204" i="7"/>
  <c r="E205" i="7"/>
  <c r="E206" i="7"/>
  <c r="E207" i="7"/>
  <c r="E208" i="7"/>
  <c r="G208" i="7" s="1"/>
  <c r="E209" i="7"/>
  <c r="E210" i="7"/>
  <c r="E211" i="7"/>
  <c r="E212" i="7"/>
  <c r="E213" i="7"/>
  <c r="E214" i="7"/>
  <c r="E215" i="7"/>
  <c r="E216" i="7"/>
  <c r="E217" i="7"/>
  <c r="E218" i="7"/>
  <c r="E219" i="7"/>
  <c r="E220" i="7"/>
  <c r="G220" i="7" s="1"/>
  <c r="E221" i="7"/>
  <c r="E222" i="7"/>
  <c r="E223" i="7"/>
  <c r="E224" i="7"/>
  <c r="E225" i="7"/>
  <c r="E226" i="7"/>
  <c r="E227" i="7"/>
  <c r="E228" i="7"/>
  <c r="E229" i="7"/>
  <c r="E230" i="7"/>
  <c r="E231" i="7"/>
  <c r="E232" i="7"/>
  <c r="G232" i="7" s="1"/>
  <c r="E233" i="7"/>
  <c r="E234" i="7"/>
  <c r="E235" i="7"/>
  <c r="E236" i="7"/>
  <c r="E237" i="7"/>
  <c r="E238" i="7"/>
  <c r="E239" i="7"/>
  <c r="E240" i="7"/>
  <c r="E241" i="7"/>
  <c r="E242" i="7"/>
  <c r="E243" i="7"/>
  <c r="E244" i="7"/>
  <c r="G244" i="7" s="1"/>
  <c r="E245" i="7"/>
  <c r="E246" i="7"/>
  <c r="E247" i="7"/>
  <c r="E248" i="7"/>
  <c r="E249" i="7"/>
  <c r="E250" i="7"/>
  <c r="E251" i="7"/>
  <c r="E252" i="7"/>
  <c r="E253" i="7"/>
  <c r="E254" i="7"/>
  <c r="E255" i="7"/>
  <c r="E256" i="7"/>
  <c r="G256" i="7" s="1"/>
  <c r="E257" i="7"/>
  <c r="E258" i="7"/>
  <c r="E259" i="7"/>
  <c r="E260" i="7"/>
  <c r="E261" i="7"/>
  <c r="E262" i="7"/>
  <c r="C1" i="7"/>
  <c r="G255" i="7" l="1"/>
  <c r="G219" i="7"/>
  <c r="G195" i="7"/>
  <c r="G159" i="7"/>
  <c r="G123" i="7"/>
  <c r="G99" i="7"/>
  <c r="G63" i="7"/>
  <c r="G15" i="7"/>
  <c r="G231" i="7"/>
  <c r="G183" i="7"/>
  <c r="G135" i="7"/>
  <c r="G75" i="7"/>
  <c r="G27" i="7"/>
  <c r="G243" i="7"/>
  <c r="G207" i="7"/>
  <c r="G171" i="7"/>
  <c r="G147" i="7"/>
  <c r="G111" i="7"/>
  <c r="G87" i="7"/>
  <c r="G51" i="7"/>
  <c r="G39" i="7"/>
  <c r="G3" i="7"/>
  <c r="G198" i="7"/>
  <c r="G174" i="7"/>
  <c r="G162" i="7"/>
  <c r="G138" i="7"/>
  <c r="G126" i="7"/>
  <c r="G102" i="7"/>
  <c r="G78" i="7"/>
  <c r="G66" i="7"/>
  <c r="G42" i="7"/>
  <c r="G30" i="7"/>
  <c r="G6" i="7"/>
  <c r="G258" i="7"/>
  <c r="G246" i="7"/>
  <c r="G234" i="7"/>
  <c r="G222" i="7"/>
  <c r="G210" i="7"/>
  <c r="G186" i="7"/>
  <c r="G150" i="7"/>
  <c r="G114" i="7"/>
  <c r="G90" i="7"/>
  <c r="G54" i="7"/>
  <c r="G18" i="7"/>
  <c r="G2" i="7"/>
  <c r="G240" i="7"/>
  <c r="G216" i="7"/>
  <c r="G192" i="7"/>
  <c r="G168" i="7"/>
  <c r="G144" i="7"/>
  <c r="G120" i="7"/>
  <c r="G96" i="7"/>
  <c r="G72" i="7"/>
  <c r="G251" i="7"/>
  <c r="G227" i="7"/>
  <c r="G203" i="7"/>
  <c r="G179" i="7"/>
  <c r="G155" i="7"/>
  <c r="G131" i="7"/>
  <c r="G107" i="7"/>
  <c r="G83" i="7"/>
  <c r="G59" i="7"/>
  <c r="G35" i="7"/>
  <c r="G11" i="7"/>
  <c r="G250" i="7"/>
  <c r="G226" i="7"/>
  <c r="G202" i="7"/>
  <c r="G178" i="7"/>
  <c r="G154" i="7"/>
  <c r="G130" i="7"/>
  <c r="G106" i="7"/>
  <c r="G82" i="7"/>
  <c r="G58" i="7"/>
  <c r="G34" i="7"/>
  <c r="G10" i="7"/>
  <c r="G248" i="7"/>
  <c r="G224" i="7"/>
  <c r="G200" i="7"/>
  <c r="G188" i="7"/>
  <c r="G176" i="7"/>
  <c r="G164" i="7"/>
  <c r="G152" i="7"/>
  <c r="G140" i="7"/>
  <c r="G128" i="7"/>
  <c r="G116" i="7"/>
  <c r="G104" i="7"/>
  <c r="G92" i="7"/>
  <c r="G80" i="7"/>
  <c r="G68" i="7"/>
  <c r="G254" i="7"/>
  <c r="G242" i="7"/>
  <c r="G230" i="7"/>
  <c r="G218" i="7"/>
  <c r="G206" i="7"/>
  <c r="G194" i="7"/>
  <c r="G182" i="7"/>
  <c r="G170" i="7"/>
  <c r="G158" i="7"/>
  <c r="G146" i="7"/>
  <c r="G134" i="7"/>
  <c r="G122" i="7"/>
  <c r="G110" i="7"/>
  <c r="G98" i="7"/>
  <c r="G86" i="7"/>
  <c r="G74" i="7"/>
  <c r="G62" i="7"/>
  <c r="G50" i="7"/>
  <c r="G38" i="7"/>
  <c r="G26" i="7"/>
  <c r="G14" i="7"/>
  <c r="G252" i="7"/>
  <c r="G228" i="7"/>
  <c r="G204" i="7"/>
  <c r="G180" i="7"/>
  <c r="G156" i="7"/>
  <c r="G132" i="7"/>
  <c r="G108" i="7"/>
  <c r="G84" i="7"/>
  <c r="G60" i="7"/>
  <c r="G239" i="7"/>
  <c r="G215" i="7"/>
  <c r="G191" i="7"/>
  <c r="G167" i="7"/>
  <c r="G143" i="7"/>
  <c r="G119" i="7"/>
  <c r="G95" i="7"/>
  <c r="G71" i="7"/>
  <c r="G47" i="7"/>
  <c r="G23" i="7"/>
  <c r="G262" i="7"/>
  <c r="G238" i="7"/>
  <c r="G214" i="7"/>
  <c r="G190" i="7"/>
  <c r="G166" i="7"/>
  <c r="G142" i="7"/>
  <c r="G118" i="7"/>
  <c r="G94" i="7"/>
  <c r="G70" i="7"/>
  <c r="G46" i="7"/>
  <c r="G22" i="7"/>
  <c r="G260" i="7"/>
  <c r="G236" i="7"/>
  <c r="G212" i="7"/>
  <c r="G259" i="7"/>
  <c r="G247" i="7"/>
  <c r="G235" i="7"/>
  <c r="G223" i="7"/>
  <c r="G211" i="7"/>
  <c r="G199" i="7"/>
  <c r="G187" i="7"/>
  <c r="G175" i="7"/>
  <c r="G163" i="7"/>
  <c r="G151" i="7"/>
  <c r="G139" i="7"/>
  <c r="G127" i="7"/>
  <c r="G115" i="7"/>
  <c r="G103" i="7"/>
  <c r="G91" i="7"/>
  <c r="G79" i="7"/>
  <c r="G67" i="7"/>
  <c r="G55" i="7"/>
  <c r="G43" i="7"/>
  <c r="G31" i="7"/>
  <c r="G19" i="7"/>
  <c r="G7" i="7"/>
  <c r="G261" i="7"/>
  <c r="G257" i="7"/>
  <c r="G253" i="7"/>
  <c r="G249" i="7"/>
  <c r="G245" i="7"/>
  <c r="G241" i="7"/>
  <c r="G237" i="7"/>
  <c r="G233" i="7"/>
  <c r="G229" i="7"/>
  <c r="G225" i="7"/>
  <c r="G221" i="7"/>
  <c r="G217" i="7"/>
  <c r="G213" i="7"/>
  <c r="G209" i="7"/>
  <c r="G205" i="7"/>
  <c r="G201" i="7"/>
  <c r="G197" i="7"/>
  <c r="G193" i="7"/>
  <c r="G189" i="7"/>
  <c r="G185" i="7"/>
  <c r="G181" i="7"/>
  <c r="G177" i="7"/>
  <c r="G173" i="7"/>
  <c r="G169" i="7"/>
  <c r="G165" i="7"/>
  <c r="G161" i="7"/>
  <c r="G157" i="7"/>
  <c r="G153" i="7"/>
  <c r="G149" i="7"/>
  <c r="G145" i="7"/>
  <c r="G141" i="7"/>
  <c r="G137" i="7"/>
  <c r="G133" i="7"/>
  <c r="G129" i="7"/>
  <c r="G125" i="7"/>
  <c r="G121" i="7"/>
  <c r="G117" i="7"/>
  <c r="G113" i="7"/>
  <c r="G109" i="7"/>
  <c r="G105" i="7"/>
  <c r="G101" i="7"/>
  <c r="G97" i="7"/>
  <c r="G93" i="7"/>
  <c r="G89" i="7"/>
  <c r="G85" i="7"/>
  <c r="G81" i="7"/>
  <c r="G77" i="7"/>
  <c r="G73" i="7"/>
  <c r="G69" i="7"/>
  <c r="G65" i="7"/>
  <c r="G61" i="7"/>
  <c r="G57" i="7"/>
  <c r="G53" i="7"/>
  <c r="G49" i="7"/>
  <c r="G45" i="7"/>
  <c r="G41" i="7"/>
  <c r="G37" i="7"/>
  <c r="G33" i="7"/>
  <c r="G29" i="7"/>
  <c r="G25" i="7"/>
  <c r="G21" i="7"/>
  <c r="G17" i="7"/>
  <c r="G13" i="7"/>
  <c r="G9" i="7"/>
  <c r="G5" i="7"/>
  <c r="G56" i="7"/>
  <c r="G52" i="7"/>
  <c r="G48" i="7"/>
  <c r="G44" i="7"/>
  <c r="G40" i="7"/>
  <c r="G36" i="7"/>
  <c r="G32" i="7"/>
  <c r="G28" i="7"/>
  <c r="G24" i="7"/>
  <c r="G20" i="7"/>
  <c r="G16" i="7"/>
  <c r="G12" i="7"/>
  <c r="G8" i="7"/>
  <c r="G4" i="7"/>
  <c r="O41" i="3" l="1"/>
  <c r="O42" i="3"/>
  <c r="O43" i="3"/>
  <c r="O44" i="3"/>
  <c r="O45" i="3"/>
  <c r="O46" i="3"/>
  <c r="O47" i="3"/>
  <c r="O40" i="3"/>
  <c r="J54" i="3" s="1"/>
  <c r="K20" i="3" l="1"/>
  <c r="I41" i="3" l="1"/>
  <c r="I45" i="3"/>
  <c r="I47" i="3"/>
  <c r="I44" i="3"/>
  <c r="I42" i="3"/>
  <c r="I46" i="3"/>
  <c r="I43" i="3"/>
  <c r="I40" i="3"/>
  <c r="J45" i="3" l="1"/>
  <c r="J46" i="3"/>
  <c r="J47" i="3"/>
  <c r="J44" i="3"/>
  <c r="J41" i="3"/>
  <c r="J42" i="3"/>
  <c r="J43" i="3"/>
  <c r="J40" i="3"/>
  <c r="A40" i="3" l="1"/>
  <c r="G47" i="3"/>
  <c r="G46" i="3"/>
  <c r="G45" i="3"/>
  <c r="G44" i="3"/>
  <c r="G43" i="3"/>
  <c r="G42" i="3"/>
  <c r="G41" i="3"/>
  <c r="G40" i="3"/>
  <c r="E41" i="3"/>
  <c r="E42" i="3"/>
  <c r="E43" i="3"/>
  <c r="E44" i="3"/>
  <c r="E45" i="3"/>
  <c r="E46" i="3"/>
  <c r="E47" i="3"/>
  <c r="F47" i="3"/>
  <c r="F46" i="3"/>
  <c r="F45" i="3"/>
  <c r="F44" i="3"/>
  <c r="F43" i="3"/>
  <c r="F42" i="3"/>
  <c r="F41" i="3"/>
  <c r="F40" i="3"/>
  <c r="E40" i="3"/>
  <c r="A42" i="3"/>
  <c r="B42" i="3"/>
  <c r="C42" i="3"/>
  <c r="D42" i="3"/>
  <c r="H42" i="3"/>
  <c r="A43" i="3"/>
  <c r="B43" i="3"/>
  <c r="C43" i="3"/>
  <c r="D43" i="3"/>
  <c r="H43" i="3"/>
  <c r="A44" i="3"/>
  <c r="B44" i="3"/>
  <c r="C44" i="3"/>
  <c r="D44" i="3"/>
  <c r="H44" i="3"/>
  <c r="A45" i="3"/>
  <c r="B45" i="3"/>
  <c r="C45" i="3"/>
  <c r="D45" i="3"/>
  <c r="H45" i="3"/>
  <c r="A46" i="3"/>
  <c r="B46" i="3"/>
  <c r="C46" i="3"/>
  <c r="D46" i="3"/>
  <c r="H46" i="3"/>
  <c r="J52" i="3"/>
  <c r="A38" i="3"/>
  <c r="B38" i="3"/>
  <c r="C38" i="3"/>
  <c r="D38" i="3"/>
  <c r="H38" i="3"/>
  <c r="B40" i="3"/>
  <c r="C40" i="3"/>
  <c r="D40" i="3"/>
  <c r="H40" i="3"/>
  <c r="A41" i="3"/>
  <c r="B41" i="3"/>
  <c r="C41" i="3"/>
  <c r="D41" i="3"/>
  <c r="H41" i="3"/>
  <c r="A47" i="3"/>
  <c r="B47" i="3"/>
  <c r="C47" i="3"/>
  <c r="D47" i="3"/>
  <c r="H47" i="3"/>
</calcChain>
</file>

<file path=xl/sharedStrings.xml><?xml version="1.0" encoding="utf-8"?>
<sst xmlns="http://schemas.openxmlformats.org/spreadsheetml/2006/main" count="764" uniqueCount="411">
  <si>
    <t>Maßnahmeträger</t>
  </si>
  <si>
    <t>Meldedatum</t>
  </si>
  <si>
    <t>Telefon-Nummer</t>
  </si>
  <si>
    <t>E-Mail-Adresse</t>
  </si>
  <si>
    <t>Abstimmungstermin Schule</t>
  </si>
  <si>
    <t>Elternabend Schule</t>
  </si>
  <si>
    <t>Klasse</t>
  </si>
  <si>
    <t xml:space="preserve">Termin Auswertungsgespräch </t>
  </si>
  <si>
    <t>Schulnummer</t>
  </si>
  <si>
    <t>Frau/Herr XY</t>
  </si>
  <si>
    <t>xxx@yyy.de</t>
  </si>
  <si>
    <t>xxxx/xxxxxxxxxxx</t>
  </si>
  <si>
    <t>xx.xx.xxxx</t>
  </si>
  <si>
    <t>Termin Praxistag</t>
  </si>
  <si>
    <t>Handwerkskammer Potsdam</t>
  </si>
  <si>
    <t>Fürstenwalder Aus- und Weiterbildungszentrum gGmbH</t>
  </si>
  <si>
    <t>TÜV Rheinland Akademie GmbH</t>
  </si>
  <si>
    <t>Ländliche Erwachsenenbildung Brandenburg e.V.</t>
  </si>
  <si>
    <t>Handwerkskammer Frankfurt (Oder)</t>
  </si>
  <si>
    <t>Termin vorbereitende Unterrichtseinheit</t>
  </si>
  <si>
    <t xml:space="preserve">Bildungsgesellschaft mbH Pritzwalk </t>
  </si>
  <si>
    <t>Fortbildungsakademie der Wirtschaft (FAW) gGmbH</t>
  </si>
  <si>
    <t>NESTOR - Bildungsinstitut GmbH</t>
  </si>
  <si>
    <t>Quelle: Datei Übersicht Zuschlagserteilung</t>
  </si>
  <si>
    <t>Vorbemerkungen</t>
  </si>
  <si>
    <t>Hinweise zur Handhabung der Datei</t>
  </si>
  <si>
    <t>Schule</t>
  </si>
  <si>
    <t>Datum/Daten der Abstimmung:</t>
  </si>
  <si>
    <t>Ansprechpartner*in Schule</t>
  </si>
  <si>
    <t>Ansprechpartner*in MT</t>
  </si>
  <si>
    <t>Maßnahmeträger (MT)</t>
  </si>
  <si>
    <t>Name Schule</t>
  </si>
  <si>
    <t>Umsetzungsort der PA</t>
  </si>
  <si>
    <t>beim MT</t>
  </si>
  <si>
    <t>sonstiger Ort:</t>
  </si>
  <si>
    <t>Umsetzungsort</t>
  </si>
  <si>
    <t>Anzahl Schüler*innen/Klasse</t>
  </si>
  <si>
    <t>Klasse:</t>
  </si>
  <si>
    <t>Sonstige Vereinbarungen:</t>
  </si>
  <si>
    <t>Schulname</t>
  </si>
  <si>
    <t>Grund- und Oberschule Calau</t>
  </si>
  <si>
    <t>Oberschule "Schule am Rhin" Fehrbellin</t>
  </si>
  <si>
    <t>Fontane-Oberschule Neuruppin</t>
  </si>
  <si>
    <t>Otfried-Preußler-Schule Grund- und Oberschule Großbeeren</t>
  </si>
  <si>
    <t>Geschwister-Scholl-Schule Gesamtschule mit GOST Zossen OT Dabendorf</t>
  </si>
  <si>
    <t>Theodor-Fontane-Gesamtschule mit GOST Cottbus</t>
  </si>
  <si>
    <t>Stadtschule Altlandsberg Oberschule mit Grundschulteil</t>
  </si>
  <si>
    <t>Oberschule Müncheberg</t>
  </si>
  <si>
    <t>Lise-Meitner-Oberschule  Strausberg</t>
  </si>
  <si>
    <t>Oberschule Peitzer Land</t>
  </si>
  <si>
    <t>Grund- und Oberschule Lehnin "Heinrich Julius Bruns"</t>
  </si>
  <si>
    <t>Paul-Werner-Oberschule Cottbus</t>
  </si>
  <si>
    <t>Oberschule der Stadt Brück</t>
  </si>
  <si>
    <t>Europaschule "Marie &amp; Pierre Curie" Oberschule</t>
  </si>
  <si>
    <t>Spreewald-Schule Lübben Oberschule</t>
  </si>
  <si>
    <t>Europaschule Storkow Grund- und Oberschule</t>
  </si>
  <si>
    <t>Grund- und Oberschule I Johannes Clajus Herzberg</t>
  </si>
  <si>
    <t>Krause-Tschetschog-Oberschule</t>
  </si>
  <si>
    <t>Otto-Tschirch-Oberschule</t>
  </si>
  <si>
    <t>Sportschule Frankfurt(Oder) Gesamtschule mit gymnasialer Oberstufe</t>
  </si>
  <si>
    <t>Grund- und Oberschule Rüdersdorf</t>
  </si>
  <si>
    <t>Oberschule "Maxim Gorki" Bad Saarow Oberschule mit Grundschulteil</t>
  </si>
  <si>
    <t>Exin-Oberschule Zehdenick</t>
  </si>
  <si>
    <t>Albert-Schweitzer-Oberschule</t>
  </si>
  <si>
    <t>Wiesenschule Oberschule Jüterbog</t>
  </si>
  <si>
    <t>Oberschule mit Grundschule Ernst Legal Schlieben</t>
  </si>
  <si>
    <t>Oberschule "Ulrich von Hutten" Frankfurt (Oder)</t>
  </si>
  <si>
    <t>Marie-Curie-Gymnasium Hohen Neuendorf</t>
  </si>
  <si>
    <t>Grund- und Oberschule Wilhelmshorst</t>
  </si>
  <si>
    <t>Solar-Oberschule Beelitz</t>
  </si>
  <si>
    <t>Oberschule "Theodor Fontane"</t>
  </si>
  <si>
    <t>Oberschule Falkensee</t>
  </si>
  <si>
    <t>Heinz Sielmann Oberschule Elstal</t>
  </si>
  <si>
    <t>Friedrich-Hoffmann-Oberschule Großräschen</t>
  </si>
  <si>
    <t>Grund- und Oberschule Müllrose</t>
  </si>
  <si>
    <t>Juri-Gagarin-Oberschule Fürstenwalde</t>
  </si>
  <si>
    <t>Karl-Eduard von Lingenthal-Oberschule Ortrand mit integrierter Grundschule Europaschule</t>
  </si>
  <si>
    <t>Libertasschule Löwenberg Grund- und Oberschule</t>
  </si>
  <si>
    <t>Linden-Schule Schule mit dem sonderpädagogischen Förderschwerpunkt Lernen</t>
  </si>
  <si>
    <t>Geschwister-Scholl-Oberschule mit Grundschule Ruhland</t>
  </si>
  <si>
    <t>Otto-Unverdorben-Oberschule Dahme/Mark</t>
  </si>
  <si>
    <t>"Oberschule  An der Schanze" Luckau</t>
  </si>
  <si>
    <t>Theodor-Fontane-Schule Letschin</t>
  </si>
  <si>
    <t>Grund-und Oberschule Schenkenland</t>
  </si>
  <si>
    <t>Musikbetonte Gesamtschule Paul Dessau Zeuthen</t>
  </si>
  <si>
    <t>Torhorst-Gesamtschule mit gymnasialer Oberstufe</t>
  </si>
  <si>
    <t>Kooperationsschule Friesack mit Primarstufe</t>
  </si>
  <si>
    <t xml:space="preserve">Grund- und Oberschule Schulzentrum "Bildungscampus-Rheinsberg" 
</t>
  </si>
  <si>
    <t>Oberschule "Theodor Fontane" mit Primarstufe</t>
  </si>
  <si>
    <t>Friedrich-Wilhelm-von-Steuben-Gesamtschule</t>
  </si>
  <si>
    <t>Voltaireschule Gesamtschulcampus mit gymnasialem Bildungsgang</t>
  </si>
  <si>
    <t>Karl-Sellheim-Schule</t>
  </si>
  <si>
    <t>Maxim-Gorki-Gesamtschule</t>
  </si>
  <si>
    <t>Peter Joseph Lenné Oberschule mit Grundschulteil Hoppegarten</t>
  </si>
  <si>
    <t>Hans-Klakow-Oberschule</t>
  </si>
  <si>
    <t>Oscar-Kjellberg-Oberschule</t>
  </si>
  <si>
    <t>Oberschule mit Grundschule Glöwen</t>
  </si>
  <si>
    <t>Oberschule mit Grundschule Carl Friedrich Grabow</t>
  </si>
  <si>
    <t xml:space="preserve">Bertolt-Brecht-Oberschule Seelow Ganztagsschule
</t>
  </si>
  <si>
    <t>Oberschule am Airport Schönefeld</t>
  </si>
  <si>
    <t>Gesamtschule Am Schilfhof</t>
  </si>
  <si>
    <t>Jean-Clermont-Oberschule Sachsenhausen</t>
  </si>
  <si>
    <t>Einstein-Gymnasium</t>
  </si>
  <si>
    <t>Carl-Friedrich-Gauß-Gymnasium</t>
  </si>
  <si>
    <t>Geschwister-Scholl-Gymnasium</t>
  </si>
  <si>
    <t>Oberschule Premnitz</t>
  </si>
  <si>
    <t xml:space="preserve">Ernst-Haeckel-Gymnasium </t>
  </si>
  <si>
    <t xml:space="preserve">Bohnstedt-Gymnasium Luckau </t>
  </si>
  <si>
    <t>Oberschule mit Grundschulteil Schulzentrum "Dr. Albert Schweitzer" Vetschau/Spreewald</t>
  </si>
  <si>
    <t>Goetheoberschule Trebbin</t>
  </si>
  <si>
    <t>Leibniz-Gymnasium</t>
  </si>
  <si>
    <t xml:space="preserve">COMENIUS-SCHULE berufsorientierende Oberschule Wünsdorf
</t>
  </si>
  <si>
    <t>Berufsorientierende Oberschule Spremberg</t>
  </si>
  <si>
    <t>Nicolaischule - Städtische Oberschule (Brandenburg an der Havel)</t>
  </si>
  <si>
    <t>Oberschule Klosterfelde</t>
  </si>
  <si>
    <t>Aktive Naturschule Templin Gesamtschule mit gymn. Oberstufe - genehmigte Ersatzschule, anerkannt in der Sekundarstufe I -</t>
  </si>
  <si>
    <t>Tobias-Seiler-Oberschule</t>
  </si>
  <si>
    <t>Oberschule "Heinrich v. Kleist" Frankfurt (Oder)</t>
  </si>
  <si>
    <t>MORUS-Oberschule Erkner</t>
  </si>
  <si>
    <t>Carl-Diercke-Schule Oberschule Kyritz</t>
  </si>
  <si>
    <t>Dr.-Otto-Rindt-Oberschule Senftenberg</t>
  </si>
  <si>
    <t>Dr. Hugo Rosenthal Oberschule</t>
  </si>
  <si>
    <t>Oberschule "Johann Heinrich August Duncker"</t>
  </si>
  <si>
    <t xml:space="preserve">Paul-Fahlisch-Gymnasium Lübbenau </t>
  </si>
  <si>
    <t>Käthe-Kollwitz-Oberschule</t>
  </si>
  <si>
    <t>Oberschule "Alexander Puschkin" Neuruppin</t>
  </si>
  <si>
    <t>Oberschule Prösen "Aktive Entwicklungsschule" - anerkannte Ersatzschule -</t>
  </si>
  <si>
    <t>Theodor-Fontane-Gymnasium Strausberg</t>
  </si>
  <si>
    <t>Gesamtschule am Schloss</t>
  </si>
  <si>
    <t>Fläming-Gymnasium</t>
  </si>
  <si>
    <t>Oberschule Neuenhagen bei Berlin mit berufsorientierendem Profil anerkannte Ersatzschule</t>
  </si>
  <si>
    <t>Freie Schule Angermünde Oberschule anerkannte Ersatzschule</t>
  </si>
  <si>
    <t>Evangelische Schule Neuruppin Oberschule anerkannte Ersatzschule</t>
  </si>
  <si>
    <t xml:space="preserve">Schmellwitzer Oberschule
</t>
  </si>
  <si>
    <t>Bertolt-Brecht-Gymnasium</t>
  </si>
  <si>
    <t>von Saldern-Gymnasium Europaschule</t>
  </si>
  <si>
    <t>Pestalozzi-Gymnasium</t>
  </si>
  <si>
    <t>Albert-Schweitzer-Gymnasium</t>
  </si>
  <si>
    <t>A.-Schweitzer-Schule Schule mit dem sonderpäd. Förderschwerpunkt Lernen Bad Freienwalde</t>
  </si>
  <si>
    <t>Johann-Heinrich-Pestalozzi-Schule Neuruppin Schule mit dem sonderpädagogischen Förderschwerpunkt "Lernen"</t>
  </si>
  <si>
    <t>Katholische Schule Bernhardinum Gymnasium anerkannte Ersatzschule</t>
  </si>
  <si>
    <t>Friedrich-Gymnasium Luckenwalde</t>
  </si>
  <si>
    <t>Clara-Zetkin-Schule Schule mit dem sonderpäd. Förderschwerpunkt "Lernen" Strausberg</t>
  </si>
  <si>
    <t>Gymnasium Templin</t>
  </si>
  <si>
    <t>Schule mit dem sonderpädagogischen Förderschwerpunkt "Lernen" Am Schloßpark Schwedt/Oder</t>
  </si>
  <si>
    <t>Schule mit dem sonderpädagogischen Förderschwerpunkt "Lernen" Wittstock</t>
  </si>
  <si>
    <t>Schule im Nibelungenviertel Schule mit dem sonderpädagogischen Förderschwerpunkt "Lernen"</t>
  </si>
  <si>
    <t xml:space="preserve">Friedrich-Engels-Gymnasium </t>
  </si>
  <si>
    <t>Lessingschule  Schule mit dem sonderpäd. Förderschwerpunkt Lernen</t>
  </si>
  <si>
    <t>Gymnasium auf den Seelower Höhen</t>
  </si>
  <si>
    <t>Schule mit dem sonderpäd. Förderschwerpunkt Lernen Erich Kästner</t>
  </si>
  <si>
    <t>Schule mit dem sonderpädagogischen Förderschwerpunkt "Lernen" Pritzwalk</t>
  </si>
  <si>
    <t>Schule mit dem sonderpädagogischen Förderschwerpunkt Lernen Max Lindow</t>
  </si>
  <si>
    <t>Gymnasium "Alexander S. Puschkin"</t>
  </si>
  <si>
    <t>Schule mit dem sonderpädagogischen Förderschwerpunkt "Lernen"</t>
  </si>
  <si>
    <t>Regenbogenschule - Schule mit dem sonderpädagogischen Förderschwerpunkt Lernen</t>
  </si>
  <si>
    <t>Schule mit dem sonderpädagogischen Förderschwerpunkt "Lernen" Willy Gabbert</t>
  </si>
  <si>
    <t>Humboldt-Gymnasium</t>
  </si>
  <si>
    <t>Schule mit dem sonderpädagogischen Förderschwerpunkt "Lernen" Finsterwalde</t>
  </si>
  <si>
    <t>Schule mit dem sonderpädagogischen Förderschwerpunkt "Lernen" Wittenberge</t>
  </si>
  <si>
    <t>Gymnasium Wandlitz</t>
  </si>
  <si>
    <t>Immanuel-Kant-Gymnasium</t>
  </si>
  <si>
    <t>Kleeblatt-Schule Schule mit dem sonderpädagogischen Förderschwerpunkt Lernen</t>
  </si>
  <si>
    <t xml:space="preserve">Dahmeland-Schule Königs Wusterhausen Schule mit dem sonderpädagogischen Förderschwerpunkt "Lernen" </t>
  </si>
  <si>
    <t xml:space="preserve">Linden-Schule Schule mit dem sonderpädagogischen Förderschwerpunkt Lernen
</t>
  </si>
  <si>
    <t>Kopernikus-Gymnasium Blankenfelde</t>
  </si>
  <si>
    <t>Regine-Hildebrandt-Gesamtschule</t>
  </si>
  <si>
    <t xml:space="preserve">Pestalozzi-Schule - Schule mit dem sonderpädagogischen Förderschwerpunkt Lernen </t>
  </si>
  <si>
    <t>Schiller-Gymnasium</t>
  </si>
  <si>
    <t>Rahn Education - Freies Gymnasium im Stift Neuzelle, Staatlich anerkannte Ersatzschule</t>
  </si>
  <si>
    <t>Schule mit dem sonderpädagogischen Förderschwerpunkt "Lernen" "Schule am Nuthetal"</t>
  </si>
  <si>
    <t>Nordend-Schule Schule mit dem sonderpädagogischen Förderschwerpunkt "Lernen"</t>
  </si>
  <si>
    <t>Evangelisches Gymnasium Doberlug-Kirchhain anerkannte Ersatzschule</t>
  </si>
  <si>
    <t>Bauhausschule Grund- u. Förderschule</t>
  </si>
  <si>
    <t>Katholische Marienschule Potsdam, Gymnasium anerkannte Ersatzschule</t>
  </si>
  <si>
    <t>Oberschule Wittenberge</t>
  </si>
  <si>
    <t>Friedrich-Gedike-Oberschule Perleberg</t>
  </si>
  <si>
    <t>Gymnasium Schönefeld</t>
  </si>
  <si>
    <t>Oberschule Rangsdorf</t>
  </si>
  <si>
    <t>Oberschule Fredersdorf</t>
  </si>
  <si>
    <t>Grund- und Oberschule Massen</t>
  </si>
  <si>
    <t xml:space="preserve">Barbara-Zürner-Oberschule
</t>
  </si>
  <si>
    <t>Johann-Wolfgang-von-Goethe-Schule</t>
  </si>
  <si>
    <t>Oberschule "Adolph Diesterweg" Hennigsdorf</t>
  </si>
  <si>
    <t>Gesamtschule der Stadt Ludwigsfelde</t>
  </si>
  <si>
    <t>Ludwig Leichhardt Oberschule des Amtes Lieberose/Oberspreewald</t>
  </si>
  <si>
    <t>Seeoberschule Rangsdorf anerkannte Ersatzschule</t>
  </si>
  <si>
    <t>Schule am Waldblick Schule mit dem sonderpädagogischen Förderschwerpunkt "Lernen"</t>
  </si>
  <si>
    <t>Johann-Heinrich-Pestalozzi-Schule - Schule mit dem sonderpädagogischen Förderschwerpunkt "Lernen"</t>
  </si>
  <si>
    <t>Schule mit dem sonderpäd. Förderschwerpunkt Lernen Otto Buchwitz</t>
  </si>
  <si>
    <t>Schule am Plessower See - Schule mit dem sonderpädagogischen Förderschwerpunkt "Lernen"</t>
  </si>
  <si>
    <t>Schule an der Stepenitz Schule mit dem sonderpädagogischen Förderschwerpunkt "Lernen"</t>
  </si>
  <si>
    <t>Wilhelm-von-Türk-Schule
Schule mit den sonderpädagogischen
Förderschwerpunkten „Hören“ und „Sprache“</t>
  </si>
  <si>
    <t>Sollten sich bei einer Schule im Laufe des Jahres Veränderungen bei den Terminen ergeben, senden Sie uns bitte eine angepasste Datei, die wiederum alle Termine zur betreffenden Schule enthalten muss.</t>
  </si>
  <si>
    <t>Anzahl S*S (Schule ges.)</t>
  </si>
  <si>
    <t>Anzahl Schüler*innen Schule lt. Ausschreibung</t>
  </si>
  <si>
    <t>Anzahl Schüler*innen Schule lt. Schule</t>
  </si>
  <si>
    <t>(Hier keine Eingabe erforderlich: Daten ermitteln sich aus o.g. Schulnummer.)</t>
  </si>
  <si>
    <t xml:space="preserve">Diese komprimierte Übersicht über die getroffenen Absprachen und die vereinbarten Termine soll allen Beteiligten  - Schulen, Trägern und Projektstelle - ermöglichen, einen schnellen Überblick über die wesentlichen Vereinbarungen zu erlangen. </t>
  </si>
  <si>
    <t>wabS</t>
  </si>
  <si>
    <t>Zielgruppe</t>
  </si>
  <si>
    <t>Sollten bei der Bearbeitung dieses Formulars Probleme oder Fragen auftreten, wenden Sie sich bitte an die Projektstelle (potenzialanalyse@kobranet.de). Wir unterstützen Sie gern.</t>
  </si>
  <si>
    <t>*</t>
  </si>
  <si>
    <r>
      <t xml:space="preserve">Nach Erfassung aller Daten ist eine unter der Schulnummer gespeicherte Fassung des Excel-Formulars daher </t>
    </r>
    <r>
      <rPr>
        <b/>
        <u/>
        <sz val="11"/>
        <color rgb="FF000000"/>
        <rFont val="Calibri"/>
        <family val="2"/>
      </rPr>
      <t>parallel</t>
    </r>
    <r>
      <rPr>
        <b/>
        <sz val="11"/>
        <color rgb="FF000000"/>
        <rFont val="Calibri"/>
        <family val="2"/>
      </rPr>
      <t xml:space="preserve"> an die betroffene Schule </t>
    </r>
    <r>
      <rPr>
        <b/>
        <u/>
        <sz val="11"/>
        <color rgb="FF000000"/>
        <rFont val="Calibri"/>
        <family val="2"/>
      </rPr>
      <t>und</t>
    </r>
    <r>
      <rPr>
        <b/>
        <sz val="11"/>
        <color rgb="FF000000"/>
        <rFont val="Calibri"/>
        <family val="2"/>
      </rPr>
      <t xml:space="preserve"> die Projektstelle per Mail zu übermitteln.
</t>
    </r>
    <r>
      <rPr>
        <sz val="11"/>
        <color rgb="FF000000"/>
        <rFont val="Calibri"/>
        <family val="2"/>
      </rPr>
      <t>(Achtung: Für die Bildungsgänge BFS-G Plus werden in dem Formular statt der regulären Schulnummern (2</t>
    </r>
    <r>
      <rPr>
        <b/>
        <sz val="11"/>
        <color rgb="FF000000"/>
        <rFont val="Calibri"/>
        <family val="2"/>
      </rPr>
      <t>00</t>
    </r>
    <r>
      <rPr>
        <sz val="11"/>
        <color rgb="FF000000"/>
        <rFont val="Calibri"/>
        <family val="2"/>
      </rPr>
      <t>xyz) abweichende Bezeichnungen (2</t>
    </r>
    <r>
      <rPr>
        <b/>
        <sz val="11"/>
        <color rgb="FF000000"/>
        <rFont val="Calibri"/>
        <family val="2"/>
      </rPr>
      <t>22</t>
    </r>
    <r>
      <rPr>
        <sz val="11"/>
        <color rgb="FF000000"/>
        <rFont val="Calibri"/>
        <family val="2"/>
      </rPr>
      <t>xyz) verwendet. Dies ist technisch bedingt und dient der Abgrenzung unterschiedlicher Bildungsgänge innerhalb einer Schule.)</t>
    </r>
  </si>
  <si>
    <t>Thema</t>
  </si>
  <si>
    <t>Erläuterung</t>
  </si>
  <si>
    <t>1. Abstimmungsgespräch und Ansprechperson</t>
  </si>
  <si>
    <t>Formular „Anlage 13“</t>
  </si>
  <si>
    <t>Ansprechperson an der Schule</t>
  </si>
  <si>
    <t>2. Eltern</t>
  </si>
  <si>
    <t>Elternabend</t>
  </si>
  <si>
    <t>Einverständniserklärung</t>
  </si>
  <si>
    <t>3. Schüler*innen</t>
  </si>
  <si>
    <t>Schüler*innenzahl</t>
  </si>
  <si>
    <r>
      <t>Sollten sich im Verlauf veränderte</t>
    </r>
    <r>
      <rPr>
        <b/>
        <sz val="11"/>
        <color rgb="FF000000"/>
        <rFont val="Calibri"/>
        <family val="2"/>
        <scheme val="minor"/>
      </rPr>
      <t xml:space="preserve"> Schüler*innenzahlen</t>
    </r>
    <r>
      <rPr>
        <sz val="11"/>
        <color rgb="FF000000"/>
        <rFont val="Calibri"/>
        <family val="2"/>
        <scheme val="minor"/>
      </rPr>
      <t xml:space="preserve"> ergeben, so teilen Sie diese dem MT bitte mit.</t>
    </r>
  </si>
  <si>
    <t>4. Transfer</t>
  </si>
  <si>
    <t>Fahrtkosten</t>
  </si>
  <si>
    <r>
      <t xml:space="preserve">Der MT ist verpflichtet, die entstehenden </t>
    </r>
    <r>
      <rPr>
        <b/>
        <sz val="11"/>
        <color rgb="FF000000"/>
        <rFont val="Calibri"/>
        <family val="2"/>
        <scheme val="minor"/>
      </rPr>
      <t>Fahrtkosten im Voraus zu übernehmen</t>
    </r>
    <r>
      <rPr>
        <sz val="11"/>
        <color rgb="FF000000"/>
        <rFont val="Calibri"/>
        <family val="2"/>
        <scheme val="minor"/>
      </rPr>
      <t xml:space="preserve">. Die Schule, Erziehungsberechtigte oder Schüler*innen müssen </t>
    </r>
    <r>
      <rPr>
        <b/>
        <sz val="11"/>
        <color rgb="FF000000"/>
        <rFont val="Calibri"/>
        <family val="2"/>
        <scheme val="minor"/>
      </rPr>
      <t>nicht in Vorkasse gehen</t>
    </r>
    <r>
      <rPr>
        <sz val="11"/>
        <color rgb="FF000000"/>
        <rFont val="Calibri"/>
        <family val="2"/>
        <scheme val="minor"/>
      </rPr>
      <t>. Das genaue Vorgehen ist mit dem MT abzustimmen.</t>
    </r>
  </si>
  <si>
    <t>5. Durchführung</t>
  </si>
  <si>
    <t>Durchführungsort</t>
  </si>
  <si>
    <t>Der Durchführungsort des Praxistages liegt außerhalb der Schule. Der MT stellt entsprechende Räume zur Verfügung. Nur in Ausnahmefällen und auf begründeten expliziten Wunsch der Schule ist eine Durchführung in der Schule genehmigungsfähig.</t>
  </si>
  <si>
    <t>Zeitlicher Umfang</t>
  </si>
  <si>
    <t>Teilnahmeliste</t>
  </si>
  <si>
    <r>
      <t xml:space="preserve">Personelle Änderungen </t>
    </r>
    <r>
      <rPr>
        <sz val="11"/>
        <color rgb="FF000000"/>
        <rFont val="Calibri"/>
        <family val="2"/>
        <scheme val="minor"/>
      </rPr>
      <t>im Verlauf des Projekts melden Sie bitte Ihrem MT.</t>
    </r>
  </si>
  <si>
    <t>Umsetzungszeiträume</t>
  </si>
  <si>
    <r>
      <t xml:space="preserve">Vorbereitende Unterrichtseinheit
</t>
    </r>
    <r>
      <rPr>
        <sz val="11"/>
        <color rgb="FF000000"/>
        <rFont val="Calibri"/>
        <family val="2"/>
        <scheme val="minor"/>
      </rPr>
      <t>Die vorbereitende Unterrichtseinheit umfasst 45 Minuten pro Klasse und wird durch den MT geleistet.</t>
    </r>
  </si>
  <si>
    <r>
      <rPr>
        <b/>
        <sz val="11"/>
        <color rgb="FF000000"/>
        <rFont val="Calibri"/>
        <family val="2"/>
        <scheme val="minor"/>
      </rPr>
      <t>Auswertungsgespräche</t>
    </r>
    <r>
      <rPr>
        <sz val="11"/>
        <color rgb="FF000000"/>
        <rFont val="Calibri"/>
        <family val="2"/>
        <scheme val="minor"/>
      </rPr>
      <t xml:space="preserve">
Die individuellen Auswertungsgespräche pro Schüler*in umfassen 30 Minuten. Sollten sich in der Umsetzung starke Abweichungen ergeben, besprechen Sie dies bitte mit Ihrem MT oder kontaktieren gegebenenfalls die Projektstelle.</t>
    </r>
  </si>
  <si>
    <r>
      <rPr>
        <b/>
        <sz val="11"/>
        <color rgb="FF000000"/>
        <rFont val="Calibri"/>
        <family val="2"/>
        <scheme val="minor"/>
      </rPr>
      <t>BFS-G</t>
    </r>
    <r>
      <rPr>
        <sz val="11"/>
        <color rgb="FF000000"/>
        <rFont val="Calibri"/>
        <family val="2"/>
        <scheme val="minor"/>
      </rPr>
      <t xml:space="preserve">
Die Potenzialanalysen für den Bildungsgang BFS-G müssen im Zeitraum vom </t>
    </r>
    <r>
      <rPr>
        <b/>
        <sz val="11"/>
        <color rgb="FF000000"/>
        <rFont val="Calibri"/>
        <family val="2"/>
        <scheme val="minor"/>
      </rPr>
      <t>02.09.2024 bis 22.11.2024</t>
    </r>
    <r>
      <rPr>
        <sz val="11"/>
        <color rgb="FF000000"/>
        <rFont val="Calibri"/>
        <family val="2"/>
        <scheme val="minor"/>
      </rPr>
      <t xml:space="preserve"> umgesetzt werden.</t>
    </r>
  </si>
  <si>
    <r>
      <rPr>
        <b/>
        <sz val="11"/>
        <color rgb="FF000000"/>
        <rFont val="Calibri"/>
        <family val="2"/>
        <scheme val="minor"/>
      </rPr>
      <t>BFSG-Plus</t>
    </r>
    <r>
      <rPr>
        <sz val="11"/>
        <color rgb="FF000000"/>
        <rFont val="Calibri"/>
        <family val="2"/>
        <scheme val="minor"/>
      </rPr>
      <t xml:space="preserve">
Für Teilnehmende am Bildungsgang BFS-G Plus ist als Umsetzungszeitraum der </t>
    </r>
    <r>
      <rPr>
        <b/>
        <sz val="11"/>
        <color rgb="FF000000"/>
        <rFont val="Calibri"/>
        <family val="2"/>
        <scheme val="minor"/>
      </rPr>
      <t>01.01.2024 bis 17.07.2024</t>
    </r>
    <r>
      <rPr>
        <sz val="11"/>
        <color rgb="FF000000"/>
        <rFont val="Calibri"/>
        <family val="2"/>
        <scheme val="minor"/>
      </rPr>
      <t xml:space="preserve"> vorgesehen.</t>
    </r>
  </si>
  <si>
    <r>
      <rPr>
        <b/>
        <sz val="11"/>
        <color rgb="FF000000"/>
        <rFont val="Calibri"/>
        <family val="2"/>
        <scheme val="minor"/>
      </rPr>
      <t>Weiterführende allgemeinbildende Schulen (wabS)</t>
    </r>
    <r>
      <rPr>
        <sz val="11"/>
        <color rgb="FF000000"/>
        <rFont val="Calibri"/>
        <family val="2"/>
        <scheme val="minor"/>
      </rPr>
      <t xml:space="preserve">
Die Durchführung an den wabS ist im Zeitraum vom </t>
    </r>
    <r>
      <rPr>
        <b/>
        <sz val="11"/>
        <color rgb="FF000000"/>
        <rFont val="Calibri"/>
        <family val="2"/>
        <scheme val="minor"/>
      </rPr>
      <t>01.01.2024 bis 27.09.2024</t>
    </r>
    <r>
      <rPr>
        <sz val="11"/>
        <color rgb="FF000000"/>
        <rFont val="Calibri"/>
        <family val="2"/>
        <scheme val="minor"/>
      </rPr>
      <t xml:space="preserve"> vorgesehen.</t>
    </r>
  </si>
  <si>
    <t>Wenn Sie als Schule es wünschen, ist der MT verpflichtet, einen Elterninformationsabend durchzuführen. Die Schule ist für die Einladung der Erziehungsberechtigten zuständig.</t>
  </si>
  <si>
    <t>Anreisedauer und Verkehrsmittel</t>
  </si>
  <si>
    <t>Praxistag:</t>
  </si>
  <si>
    <t>Auswertungsgespräche:</t>
  </si>
  <si>
    <t>Teilnahme der Eltern</t>
  </si>
  <si>
    <t>Zeitplan, Räume</t>
  </si>
  <si>
    <t>Aushändigung Stärkenprofile</t>
  </si>
  <si>
    <t xml:space="preserve">Transfer: </t>
  </si>
  <si>
    <t>Abstimmungsgespräch:</t>
  </si>
  <si>
    <t>Vereinbarte Termine:</t>
  </si>
  <si>
    <r>
      <t>Im Abstimmungsgespräch werden die Inhalte des Infoblattes für Schulen</t>
    </r>
    <r>
      <rPr>
        <b/>
        <sz val="9"/>
        <color theme="5" tint="-0.249977111117893"/>
        <rFont val="Calibri"/>
        <family val="2"/>
        <scheme val="minor"/>
      </rPr>
      <t xml:space="preserve"> (-&gt; LINK)</t>
    </r>
    <r>
      <rPr>
        <b/>
        <sz val="9"/>
        <color theme="1"/>
        <rFont val="Calibri"/>
        <family val="2"/>
        <scheme val="minor"/>
      </rPr>
      <t xml:space="preserve"> thematisiert. 
Zusätzlich werden folgende Punkte abgestimmt:</t>
    </r>
  </si>
  <si>
    <t>Besonderheiten Schüler*innen (bspw. Sprache, körperl. Einschränkungen etc.)</t>
  </si>
  <si>
    <t>Besonderheiten</t>
  </si>
  <si>
    <r>
      <t xml:space="preserve">Es ist die </t>
    </r>
    <r>
      <rPr>
        <b/>
        <sz val="11"/>
        <color theme="1"/>
        <rFont val="Calibri"/>
        <family val="2"/>
        <scheme val="minor"/>
      </rPr>
      <t>Aufgabe der Schule,</t>
    </r>
    <r>
      <rPr>
        <sz val="11"/>
        <color theme="1"/>
        <rFont val="Calibri"/>
        <family val="2"/>
        <scheme val="minor"/>
      </rPr>
      <t xml:space="preserve"> die Einverständniserklärung zur Teilnahme der Schüler*innen und zur Datenübermittlung  bei den Erziehungsberechtigten einzuholen. 
Die Einverständniserklärung </t>
    </r>
    <r>
      <rPr>
        <b/>
        <sz val="11"/>
        <color theme="1"/>
        <rFont val="Calibri"/>
        <family val="2"/>
        <scheme val="minor"/>
      </rPr>
      <t>verbleibt in der Schule</t>
    </r>
    <r>
      <rPr>
        <sz val="11"/>
        <color theme="1"/>
        <rFont val="Calibri"/>
        <family val="2"/>
        <scheme val="minor"/>
      </rPr>
      <t xml:space="preserve">. Die </t>
    </r>
    <r>
      <rPr>
        <b/>
        <sz val="11"/>
        <color theme="1"/>
        <rFont val="Calibri"/>
        <family val="2"/>
        <scheme val="minor"/>
      </rPr>
      <t>Schule ist verantwortlich</t>
    </r>
    <r>
      <rPr>
        <sz val="11"/>
        <color theme="1"/>
        <rFont val="Calibri"/>
        <family val="2"/>
        <scheme val="minor"/>
      </rPr>
      <t xml:space="preserve"> für das Vorliegen der Einverständniserklärung und bestätigt dies dem MT für die teilnehmenden Schüler*innen. Die Einverständniserklärung ist </t>
    </r>
    <r>
      <rPr>
        <b/>
        <sz val="11"/>
        <color theme="1"/>
        <rFont val="Calibri"/>
        <family val="2"/>
        <scheme val="minor"/>
      </rPr>
      <t>in mehreren Sprachen</t>
    </r>
    <r>
      <rPr>
        <sz val="11"/>
        <color theme="1"/>
        <rFont val="Calibri"/>
        <family val="2"/>
        <scheme val="minor"/>
      </rPr>
      <t xml:space="preserve"> </t>
    </r>
    <r>
      <rPr>
        <sz val="11"/>
        <color theme="8"/>
        <rFont val="Calibri"/>
        <family val="2"/>
        <scheme val="minor"/>
      </rPr>
      <t>online verfügbar</t>
    </r>
    <r>
      <rPr>
        <sz val="11"/>
        <color theme="1"/>
        <rFont val="Calibri"/>
        <family val="2"/>
        <scheme val="minor"/>
      </rPr>
      <t>.</t>
    </r>
  </si>
  <si>
    <t>Über Besonderheiten der Schüler*innen (z.B. Sprache, körperliche Einschränkungen o.a.) informieren Sie bitte Ihren Maßnahmeträger.</t>
  </si>
  <si>
    <r>
      <t xml:space="preserve">Die Schule stellt dem MT eine Teilnahmeliste zur Verfügung. Das genaue Vorgehen ist mit dem MT abzustimmen. Bitte nutzen Sie die </t>
    </r>
    <r>
      <rPr>
        <sz val="11"/>
        <color theme="8"/>
        <rFont val="Calibri"/>
        <family val="2"/>
        <scheme val="minor"/>
      </rPr>
      <t>Excel-Vorlage</t>
    </r>
    <r>
      <rPr>
        <sz val="11"/>
        <color rgb="FF000000"/>
        <rFont val="Calibri"/>
        <family val="2"/>
        <scheme val="minor"/>
      </rPr>
      <t xml:space="preserve"> auf der Webseite der Projektstelle.</t>
    </r>
  </si>
  <si>
    <t>Oberstufenzentrum I - Technik</t>
  </si>
  <si>
    <t>Oberlin Berufliche im Oberlinhaus</t>
  </si>
  <si>
    <t>Georg-Mendheim-Oberstufenzentrum Oberhavel</t>
  </si>
  <si>
    <t>Oberstufenzentrum II Barnim</t>
  </si>
  <si>
    <t>Oberstufenzentrum Märkisch-Oderland</t>
  </si>
  <si>
    <t>Europaschule Oberstufenzentrum Oder-Spree</t>
  </si>
  <si>
    <t>Oberstufenzentrum Dahme-Spreewald</t>
  </si>
  <si>
    <t>Oberstufenzentrum 1 des Landkreises Spree-Neiße</t>
  </si>
  <si>
    <t>Oberstufenzentrum Cottbus</t>
  </si>
  <si>
    <t>Oberstufenzentrum Landkreis Teltow-Fläming</t>
  </si>
  <si>
    <t>Oberstufenzentrum "Gebrüder Reichstein"</t>
  </si>
  <si>
    <t>Oberstufenzentrum Havelland</t>
  </si>
  <si>
    <t>Oberstufenzentrum Ostprignitz-Ruppin</t>
  </si>
  <si>
    <t>Oberstufenzentrum des Landkreises Prignitz</t>
  </si>
  <si>
    <t>Oberstufenzentrum "Johanna Just"_BFS-G+</t>
  </si>
  <si>
    <t>Oberlin Berufliche im Oberlinhaus_BFS-G+</t>
  </si>
  <si>
    <t>Oberstufenzentrum I - Technik_BFS-G+</t>
  </si>
  <si>
    <t>Georg-Mendheim-Oberstufenzentrum Oberhavel_BFS-G+</t>
  </si>
  <si>
    <t>Oberstufenzentrum II Barnim_BFS-G+</t>
  </si>
  <si>
    <t>Oberstufenzentrum Märkisch-Oderland_BFS-G+</t>
  </si>
  <si>
    <t>Europaschule Oberstufenzentrum Oder-Spree_BFS-G+</t>
  </si>
  <si>
    <t>Oberstufenzentrum Dahme-Spreewald_BFS-G+</t>
  </si>
  <si>
    <t>Oberstufenzentrum 1 des Landkreises Spree-Neiße_BFS-G+</t>
  </si>
  <si>
    <t>Oberstufenzentrum Cottbus_BFS-G+</t>
  </si>
  <si>
    <t>Oberstufenzentrum Elbe-Elster_BFS-G+</t>
  </si>
  <si>
    <t>Oberstufenzentrum Landkreis Teltow-Fläming_BFS-G+</t>
  </si>
  <si>
    <t>Oberstufenzentrum Havelland_BFS-G+</t>
  </si>
  <si>
    <t>Oberstufenzentrum Ostprignitz-Ruppin_BFS-G+</t>
  </si>
  <si>
    <t>Oberstufenzentrum des Landkreises Prignitz_BFS-G+</t>
  </si>
  <si>
    <t>Oberlinschule - Schule mit dem sonderpädagogischen Förderschwerpunkt "körperliche und motorische Entwicklung"</t>
  </si>
  <si>
    <t>"Schule am Schleusenweg" Schule mit dem sonderpädagogischen Förderschwerpunkt "Lernen"</t>
  </si>
  <si>
    <t>"Mosaik-Schule" Ludwigsfelde Schule mit dem sonderpädagogischen Förderschwerpunkt "Lernen"</t>
  </si>
  <si>
    <t>Neue Gesamtschule Babelsberg der ASG - anerkannte Ersatzschule -</t>
  </si>
  <si>
    <t>Hannah-Arendt-Gymnasium</t>
  </si>
  <si>
    <t>Internationale Gesamtschule Potsdam - anerkannte Ersatzschule -</t>
  </si>
  <si>
    <t>Gymnasium Potsdam Pappelallee/Reiherweg</t>
  </si>
  <si>
    <t>Hermann-von-Helmholtz-Gymnasium Europaschule</t>
  </si>
  <si>
    <t>Louise-Henriette-Gymnasium Oranienburg</t>
  </si>
  <si>
    <t>Oberschule Stadt Oranienburg/OT Lehnitz</t>
  </si>
  <si>
    <t>Adventschule Oberhavel Oberschule mit Grundschulteil anerkannte Ersatzschule</t>
  </si>
  <si>
    <t>Strittmatter-Gymnasium Gransee</t>
  </si>
  <si>
    <t>Vicco-von-Bülow-Gymnasium, Falkensee</t>
  </si>
  <si>
    <t>Goethe-Gymnasium Nauen</t>
  </si>
  <si>
    <t>Leonardo da Vinci Campus Internationales Ganztagsgymnasium</t>
  </si>
  <si>
    <t>Dr. Georg Graf von Arco Schulzentrum</t>
  </si>
  <si>
    <t>Marie-Curie-Gymnasium</t>
  </si>
  <si>
    <t>Oberschule Eberswalde</t>
  </si>
  <si>
    <t>Freies Joachimsthaler Gymnasium anerkannte Ersatzschule</t>
  </si>
  <si>
    <t>Oberbarnim-Oberschule anerkannte Ersatzschule</t>
  </si>
  <si>
    <t>Gesamtschule "Immanuel Kant" mit gymnasialer Oberstufe</t>
  </si>
  <si>
    <t>Schule am Kirschgarten</t>
  </si>
  <si>
    <t>Aristoteles-Gesamtschule Bernau Reformpädagogische Gesamtschule anerkannte Ersatzschule</t>
  </si>
  <si>
    <t>Freie Gesamtschule Finow - anerkannte Ersatzschule -</t>
  </si>
  <si>
    <t>Ehm Welk - Oberschule Schule für gemeinsames Lernen, Angermünde</t>
  </si>
  <si>
    <t>EJF-Schulzentrum "Tabaluga"-Oberschule mit angegliederten Förderklassen in der Primarstufe - anerkannte Ersatzschule</t>
  </si>
  <si>
    <t>Oberschule der bundtStift_Schulen genehmigte Ersatzschule in freier Trägerschaft</t>
  </si>
  <si>
    <t>Evangelische Johanniter-Schulen Wriezen - Gymnasium anerkannte Ersatzschule</t>
  </si>
  <si>
    <t>Gymnasium "Bertolt Brecht"</t>
  </si>
  <si>
    <t>Freie Schule Strausberg - Gymnasium anerkannte Ersatzschule</t>
  </si>
  <si>
    <t>Schulzentrum "Am Friedensplatz" Neutrebbin</t>
  </si>
  <si>
    <t>Gesamtschule mit GOST Petershagen/Eggersdorf der FAWZ gGmbH anerkannte Ersatzschule</t>
  </si>
  <si>
    <t>Gesamtschule mit gymnasialer Oberstufe Woltersdorf - staatlich anerkannte Ersatzschule -</t>
  </si>
  <si>
    <t>Europaschule Werneuchen</t>
  </si>
  <si>
    <t>Freie Gesamtschule Hoppegarten der ASG - Anerkannten Schulgesellschaft mbH - staatlich genehmigte Ersatzschule</t>
  </si>
  <si>
    <t>Oberschule mit Grundschule Ahrensfelde/OT Blumberg</t>
  </si>
  <si>
    <t>Freies Gymnasium Hoppegarten der ASG - Anerkannten Schulgesellschaft mbH - staatlich genehmigte Ersatzschule</t>
  </si>
  <si>
    <t>Freie Montessori Oberschule Hangelsberg der FAWZ gGmbH -anerkannte Ersatzschule-</t>
  </si>
  <si>
    <t>Oberschule Chance BugK/Grünheide genehmigte Ersatzschule</t>
  </si>
  <si>
    <t>Katholische Schule Bernhardinum Oberschule anerkannte Ersatzschule</t>
  </si>
  <si>
    <t>Oberschule Briesen der FAWZ gGmbH anerkannte Ersatzschule</t>
  </si>
  <si>
    <t>Rahn Education - Freie Oberschule im Stift Neuzelle, Staatlich anerkannte Ersatzschule</t>
  </si>
  <si>
    <t>Paul-Gerhardt-Gymnasium Lübben</t>
  </si>
  <si>
    <t>Gesamtschule mit gymnasialer Oberstufe Königs Wusterhausen der FAWZ gGmbH - anerkannte Ersatzschule</t>
  </si>
  <si>
    <t>Evangelische Schule Schönefeld - Gymnasium - anerkannte Ersatzschule -</t>
  </si>
  <si>
    <t>Gutenberg Oberschule Forst</t>
  </si>
  <si>
    <t xml:space="preserve">Friedrich-Ludwig-Jahn-Gymnasium </t>
  </si>
  <si>
    <t>Erwin-Strittmatter-Gymnasium</t>
  </si>
  <si>
    <t>Niedersorbisches Gymnasium Cottbus</t>
  </si>
  <si>
    <t>Evangelische Schule Cottbus Gymnasium - anerkannte Ersatzschule -</t>
  </si>
  <si>
    <t>Oberschule am Weinberg – genehmigte Ersatzschule –</t>
  </si>
  <si>
    <t>Gesamtschule Spree-Neiße</t>
  </si>
  <si>
    <t>Sachsendorfer Oberschule Cottbus, Cottbus</t>
  </si>
  <si>
    <t>Schule mit dem sonderpädagogischen Förderschwerpunkt "Lernen" "Marianne Seidel"</t>
  </si>
  <si>
    <t>Elsterschulzentrum Primarstufe &amp; Sekundarstufe I</t>
  </si>
  <si>
    <t>Evangelische Gemeinschaftsschule Doberlug-Kirchhain staatlich anerkannte Ersatzschule</t>
  </si>
  <si>
    <t>Robert-Reiss-Oberschule Schule mit berufsfeldorientiertem Unterricht</t>
  </si>
  <si>
    <t>Schule mit dem sonderpädagogischen Förderschwerpunkt "Lernen" Christian Gotthilf Salzmann Herzberg, Herzberg (Elster)</t>
  </si>
  <si>
    <t>Oberschule Falkenberg</t>
  </si>
  <si>
    <t>J. H. Pestalozzi Schule mit dem sonderpädagogischen Förderschwerpunkt "Lernen"</t>
  </si>
  <si>
    <t>Freie Oberschule Baruth anerkannte Ersatzschule</t>
  </si>
  <si>
    <t>Fontane-Gymnasium Landkreis Teltow-Fläming Sitz Rangsdorf</t>
  </si>
  <si>
    <t xml:space="preserve">Marie-Curie-Gymnasium Ludwigsfelde Landkreis Teltow-Fläming 
</t>
  </si>
  <si>
    <t>Thomas-Müntzer-Schulzentrum Ziesar-Görzke</t>
  </si>
  <si>
    <t>Freie Oberschule Fläming - genehmigte Ersatzschule -</t>
  </si>
  <si>
    <t>Gesamtschule Potsdam - Drewitzer Modellschule - , genehmigte Ersatzschule, anerkannt in der Sekundarstufe I</t>
  </si>
  <si>
    <t>Grace-Hopper-Gesamtschule</t>
  </si>
  <si>
    <t>Evangelische Gesamtschule Kleinmachnow Ganztagsschule - anerkannte Ersatzschule in der Sekundarstufe I</t>
  </si>
  <si>
    <t>Vicco-von-Bülow-Gymnasium, Stahnsdorf</t>
  </si>
  <si>
    <t>Grund- und Oberschule Carl von Ossietzky, Werder (Havel)</t>
  </si>
  <si>
    <t>Oberschule Brandenburg an der Havel</t>
  </si>
  <si>
    <t>Evangelisches Gymnasium am Dom zu Brandenburg anerkannte Ersatzschule</t>
  </si>
  <si>
    <t>Friedrich-Ludwig-Jahn-Gymnasium</t>
  </si>
  <si>
    <t>Städtisches Gymnasium Wittstock/Dosse</t>
  </si>
  <si>
    <t>Evangelische Schule Neuruppin Gymnasium anerkannte Ersatzschule</t>
  </si>
  <si>
    <t>Karl-Friedrich-Schinkel-Gymnasium Neuruppin</t>
  </si>
  <si>
    <t>Montessori-Oberschule Neuruppin - genehmigte Ersatzschule, anerkannt in der Sekundarstufe I</t>
  </si>
  <si>
    <t>Freiherr-von-Rochow-Schule - Oberschule -</t>
  </si>
  <si>
    <t>Marie-Curie-Gymnasium Wittenberge</t>
  </si>
  <si>
    <t>OSZ</t>
  </si>
  <si>
    <t>OSZ+</t>
  </si>
  <si>
    <t>FSkmE</t>
  </si>
  <si>
    <t>FSH</t>
  </si>
  <si>
    <t>OS</t>
  </si>
  <si>
    <t>FSL</t>
  </si>
  <si>
    <t>GS</t>
  </si>
  <si>
    <t>Gym</t>
  </si>
  <si>
    <t>Schulform</t>
  </si>
  <si>
    <t>Umsetzungsstart</t>
  </si>
  <si>
    <t>Umsetzungsende</t>
  </si>
  <si>
    <t>(Hier keine Eingabe erforderlich: Daten ermitteln sich aus Summierung der Zeilen 21-24.)</t>
  </si>
  <si>
    <t>Versorgung der Schüler*innen mit Essen/ Trinken</t>
  </si>
  <si>
    <r>
      <t xml:space="preserve">Bei Veränderungsmitteilungen zu bereits übermittelten Terminen für die Praxistage und die Auswertungsgespräche geben Sie bitte </t>
    </r>
    <r>
      <rPr>
        <b/>
        <u/>
        <sz val="9"/>
        <color theme="7" tint="0.79998168889431442"/>
        <rFont val="Calibri"/>
        <family val="2"/>
        <scheme val="minor"/>
      </rPr>
      <t>immer alle Termine für diese Schule in der Terminmeldung</t>
    </r>
    <r>
      <rPr>
        <b/>
        <sz val="9"/>
        <color theme="7" tint="0.79998168889431442"/>
        <rFont val="Calibri"/>
        <family val="2"/>
        <scheme val="minor"/>
      </rPr>
      <t xml:space="preserve"> an, auch die unveränderten.</t>
    </r>
  </si>
  <si>
    <t>Durchführungsfrist</t>
  </si>
  <si>
    <t>Frist</t>
  </si>
  <si>
    <t xml:space="preserve">Für den Bildungsgang BFS-G-Plus werden statt der regulären Schulnummern (200xyz) abweichende Bezeichnungen (222xyz) verwendet, bspw. 222372 anstatt original 200372. </t>
  </si>
  <si>
    <t>Diese Anpassung ist technisch begründet, da eine eineindeutige Zuordnung der verschiedenen Bildungsgänge BFS-G und BFS-G-Plus an derselben Schule (OSZ) gewährleistet sein muss.</t>
  </si>
  <si>
    <t>Pop-up 1</t>
  </si>
  <si>
    <t>Pop-up 2</t>
  </si>
  <si>
    <r>
      <t xml:space="preserve">Der MT dokumentiert im Formular „Anlage 13“, welche Abstimmungen zwischen Ihrer Schule und MT getroffen wurden und versendet dies an Ihre Schule sowie an die Projektstelle. Bitte prüfen Sie die dort festgehaltenen </t>
    </r>
    <r>
      <rPr>
        <b/>
        <sz val="11"/>
        <color rgb="FF000000"/>
        <rFont val="Calibri"/>
        <family val="2"/>
        <scheme val="minor"/>
      </rPr>
      <t>Absprachen</t>
    </r>
    <r>
      <rPr>
        <sz val="11"/>
        <color rgb="FF000000"/>
        <rFont val="Calibri"/>
        <family val="2"/>
        <scheme val="minor"/>
      </rPr>
      <t>. Unstimmigkeiten</t>
    </r>
    <r>
      <rPr>
        <b/>
        <sz val="11"/>
        <color rgb="FF000000"/>
        <rFont val="Calibri"/>
        <family val="2"/>
        <scheme val="minor"/>
      </rPr>
      <t xml:space="preserve"> klären Sie </t>
    </r>
    <r>
      <rPr>
        <sz val="11"/>
        <color rgb="FF000000"/>
        <rFont val="Calibri"/>
        <family val="2"/>
        <scheme val="minor"/>
      </rPr>
      <t>bitte zeitnah.</t>
    </r>
  </si>
  <si>
    <r>
      <t>Dieses Blatt informiert über wichtige Themen für die Abstimmung zwischen Ihrer Schule und dem Maßnahmeträger (MT). 
Bei Fragen oder Problemen steht die Projektstelle Potenzialanalyse unter 0331/237 899 25 oder unter</t>
    </r>
    <r>
      <rPr>
        <sz val="11"/>
        <color theme="8"/>
        <rFont val="Calibri"/>
        <family val="2"/>
        <scheme val="minor"/>
      </rPr>
      <t xml:space="preserve"> potenzialanalyse@kobranet.de</t>
    </r>
    <r>
      <rPr>
        <sz val="11"/>
        <color theme="1"/>
        <rFont val="Calibri"/>
        <family val="2"/>
        <scheme val="minor"/>
      </rPr>
      <t xml:space="preserve"> zur Verfügung.   </t>
    </r>
  </si>
  <si>
    <r>
      <t xml:space="preserve">Auf dem Tabellenblatt </t>
    </r>
    <r>
      <rPr>
        <i/>
        <sz val="11"/>
        <color theme="4"/>
        <rFont val="Calibri"/>
        <family val="2"/>
      </rPr>
      <t>Meldeformular 2024</t>
    </r>
    <r>
      <rPr>
        <sz val="11"/>
        <color rgb="FF000000"/>
        <rFont val="Calibri"/>
        <family val="2"/>
      </rPr>
      <t xml:space="preserve"> sind alle gelb unterlegten Felder mit den erforderlichen Angaben auszufüllen, bitte vollständig von oben nach unten. Unter "Sonstige Vereinbarungen" können optional ggf. Anmerkungen gemacht werden.</t>
    </r>
  </si>
  <si>
    <t xml:space="preserve">In einigen Feldern sind Eingabehinweise hinterlegt, um Sie bei der Erfassung der Daten zu unterstützen. Diese erscheinen, sobald Sie die betreffende Zelle ausgewählt haben. </t>
  </si>
  <si>
    <t>Potenzialanalyse 2024
Abstimmung Schule - Maßnahmeträger (Anlage 13)</t>
  </si>
  <si>
    <t xml:space="preserve">Potenzialanalyse 2024 
Informationsblatt für Schulen  </t>
  </si>
  <si>
    <t>Potenzialanalyse 2024
Hinweise zur Handhabung für Maßnahmeträger</t>
  </si>
  <si>
    <r>
      <t xml:space="preserve">Bitte beachten Sie, dass die schulweisen Dokumentationen </t>
    </r>
    <r>
      <rPr>
        <b/>
        <sz val="11"/>
        <color rgb="FF000000"/>
        <rFont val="Calibri"/>
        <family val="2"/>
      </rPr>
      <t>mindestens vier Kalenderwochen</t>
    </r>
    <r>
      <rPr>
        <sz val="11"/>
        <color rgb="FF000000"/>
        <rFont val="Calibri"/>
        <family val="2"/>
      </rPr>
      <t xml:space="preserve"> vor Durchführung des ersten Praxistages an die Projektstelle und die Schule übermittelt werden müssen. 
</t>
    </r>
    <r>
      <rPr>
        <b/>
        <sz val="11"/>
        <color rgb="FF000000"/>
        <rFont val="Calibri"/>
        <family val="2"/>
      </rPr>
      <t xml:space="preserve">Für sämtliche Schulen müssen die Meldungen spätestens bis zum 17.07.2024 bei der Projektstelle vorliegen.  </t>
    </r>
  </si>
  <si>
    <t>Begleitung durch den MT/
Aufsicht Schule</t>
  </si>
  <si>
    <t>SBH Nordost GmbH</t>
  </si>
  <si>
    <r>
      <t xml:space="preserve">Der </t>
    </r>
    <r>
      <rPr>
        <b/>
        <sz val="11"/>
        <color rgb="FF000000"/>
        <rFont val="Calibri"/>
        <family val="2"/>
        <scheme val="minor"/>
      </rPr>
      <t>MT ist</t>
    </r>
    <r>
      <rPr>
        <sz val="11"/>
        <color rgb="FF000000"/>
        <rFont val="Calibri"/>
        <family val="2"/>
        <scheme val="minor"/>
      </rPr>
      <t xml:space="preserve"> </t>
    </r>
    <r>
      <rPr>
        <b/>
        <sz val="11"/>
        <color rgb="FF000000"/>
        <rFont val="Calibri"/>
        <family val="2"/>
        <scheme val="minor"/>
      </rPr>
      <t>hauptverantwortlich für die Begleitung der Schüler*innen</t>
    </r>
    <r>
      <rPr>
        <sz val="11"/>
        <color rgb="FF000000"/>
        <rFont val="Calibri"/>
        <family val="2"/>
        <scheme val="minor"/>
      </rPr>
      <t xml:space="preserve"> während des Transfers am Praxistag. Die </t>
    </r>
    <r>
      <rPr>
        <b/>
        <sz val="11"/>
        <color rgb="FF000000"/>
        <rFont val="Calibri"/>
        <family val="2"/>
        <scheme val="minor"/>
      </rPr>
      <t>Schule übernimmt</t>
    </r>
    <r>
      <rPr>
        <sz val="11"/>
        <color rgb="FF000000"/>
        <rFont val="Calibri"/>
        <family val="2"/>
        <scheme val="minor"/>
      </rPr>
      <t xml:space="preserve"> die </t>
    </r>
    <r>
      <rPr>
        <b/>
        <sz val="11"/>
        <color rgb="FF000000"/>
        <rFont val="Calibri"/>
        <family val="2"/>
        <scheme val="minor"/>
      </rPr>
      <t>Aufsichtspflicht währens des Tages</t>
    </r>
    <r>
      <rPr>
        <sz val="11"/>
        <color rgb="FF000000"/>
        <rFont val="Calibri"/>
        <family val="2"/>
        <scheme val="minor"/>
      </rPr>
      <t>. In der Praxis bedeutet dies, dass Ihre Schüler*innen von einer*m Mitarbeitenden des MT in der Schule abgeholt und gemeinsam mit einer Aufsichtsperson Ihrer Schule zu den Räumlichkeiten des MT und zurück begleitet werden, sofern Ihre Schule dies wünscht.</t>
    </r>
  </si>
  <si>
    <r>
      <rPr>
        <b/>
        <sz val="11"/>
        <color rgb="FF000000"/>
        <rFont val="Calibri"/>
        <family val="2"/>
        <scheme val="minor"/>
      </rPr>
      <t>Praxistag</t>
    </r>
    <r>
      <rPr>
        <sz val="11"/>
        <color rgb="FF000000"/>
        <rFont val="Calibri"/>
        <family val="2"/>
        <scheme val="minor"/>
      </rPr>
      <t xml:space="preserve">
Der Praxistag dauert inklusive der vorgeschriebenen Pausen mindestens sechs Zeitstunden. Bitte beachten Sie dies von vornherein in der Planung des Tages mit Ihrem MT. Insbesondere bei einer längeren Anfahrt der Schüler*innen im ländlichen Raum sind für den Praxistag ggf. Änderungen bzgl. des Transports der Schüler*innen notwendig.</t>
    </r>
  </si>
  <si>
    <t>Oberschule "Herbert Tschäpe" Blankenfelde-Mahlow</t>
  </si>
  <si>
    <t>Lausitzer Sportschule Cottbus Gesamtschule mit gymnasialer Oberstufe</t>
  </si>
  <si>
    <t>Anne-Frank-Oberschule Strausberg</t>
  </si>
  <si>
    <t>Dr.-Wilhelm-Polthier-Oberschule Wittstock</t>
  </si>
  <si>
    <t>Gesamtschule "Wilhelm Conrad Röntgen" Zepernick</t>
  </si>
  <si>
    <t xml:space="preserve">Werner-von-Siemens-Schule Gransee </t>
  </si>
  <si>
    <t>Friedrich-Ludwig-Jahn-Oberschule "Oberschule mit Sportbetonung"</t>
  </si>
  <si>
    <t>Bernhard-Kellermann-Oberschule Senftenberg</t>
  </si>
  <si>
    <t>Oberschule "Am Wehlenteich" Lauchhammer</t>
  </si>
  <si>
    <t>Schule Finowfurt</t>
  </si>
  <si>
    <t>Leonardo-da-Vinci-Gesamtschule</t>
  </si>
  <si>
    <t xml:space="preserve">Johann-Wolfgang-von-Goethe- Gymnasium </t>
  </si>
  <si>
    <t>SeeCampus Niederlausitz Emil-Fischer-Gymnasium</t>
  </si>
  <si>
    <t>Gottfried-Arnold-Gymnasium Perleberg</t>
  </si>
  <si>
    <t>Hedwig-Bollhagen-Gymnasium Velten</t>
  </si>
  <si>
    <t>Oberschule "Ehm Welk" Lübbenau/Spreewald</t>
  </si>
  <si>
    <t>Grund- und Oberschule Schwanebeck</t>
  </si>
  <si>
    <t>Erna-und-Kurt-Kretschmann-Oberschule Bad Freienwalde</t>
  </si>
  <si>
    <t>Oberschule "Philipp Hackert"</t>
  </si>
  <si>
    <t>Wenn in diesem Formular erfasste Daten von Ihrem Angebot abweichen (z.B. Durchführungsort), ist es erforderlich, einen Antrag auf Vertragsänderung auf dem dafür vorgesehenen Formular zu stellen.</t>
  </si>
  <si>
    <t xml:space="preserve">Sollten die vertraglich vereinbarten Durchführungsfristen im Ausnahmefall nicht eingehalten werden können, bedarf es seitens der Projektstelle einer schriftlichen Genehmigung, die rechtzeitig durch den Träger zu beantragen ist. </t>
  </si>
  <si>
    <t>wabS:</t>
  </si>
  <si>
    <t>BFS-G-Plus:</t>
  </si>
  <si>
    <t>BFS-G:</t>
  </si>
  <si>
    <r>
      <t xml:space="preserve">Es gelten folgende </t>
    </r>
    <r>
      <rPr>
        <b/>
        <sz val="11"/>
        <rFont val="Calibri"/>
        <family val="2"/>
      </rPr>
      <t>Durchführungszeiträume</t>
    </r>
    <r>
      <rPr>
        <sz val="1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</si>
</sst>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00"/>
    <numFmt numFmtId="166" formatCode="_-* #,##0\ _€_-;\-* #,##0\ _€_-;_-* &quot;-&quot;??\ _€_-;_-@_-"/>
    <numFmt numFmtId="167" formatCode="[DBNum1][$-804]yyyy&quot;年&quot;m&quot;月&quot;d&quot;日&quot;;@"/>
  </numFmts>
  <fonts count="44" x14ac:knownFonts="1">
    <font>
      <sz val="11"/>
      <color theme="1"/>
      <name val="Calibri"/>
      <family val="2"/>
      <scheme val="minor"/>
    </font>
    <font>
      <b/>
      <sz val="11"/>
      <color theme="1"/>
      <name val="Calibri"/>
      <family val="2"/>
      <scheme val="minor"/>
    </font>
    <font>
      <u/>
      <sz val="11"/>
      <color theme="10"/>
      <name val="Calibri"/>
      <family val="2"/>
      <scheme val="minor"/>
    </font>
    <font>
      <b/>
      <sz val="14"/>
      <color theme="0" tint="-4.9989318521683403E-2"/>
      <name val="Calibri"/>
      <family val="2"/>
      <scheme val="minor"/>
    </font>
    <font>
      <sz val="8"/>
      <color theme="8"/>
      <name val="Calibri"/>
      <family val="2"/>
      <scheme val="minor"/>
    </font>
    <font>
      <sz val="8"/>
      <color theme="1"/>
      <name val="Calibri"/>
      <family val="2"/>
      <scheme val="minor"/>
    </font>
    <font>
      <b/>
      <sz val="16"/>
      <color theme="0"/>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1"/>
      <color theme="1"/>
      <name val="Calibri"/>
      <family val="2"/>
    </font>
    <font>
      <b/>
      <sz val="14"/>
      <color theme="0" tint="-4.9989318521683403E-2"/>
      <name val="Calibri"/>
      <family val="2"/>
    </font>
    <font>
      <b/>
      <u/>
      <sz val="11"/>
      <color rgb="FF5B9BD5"/>
      <name val="Calibri"/>
      <family val="2"/>
    </font>
    <font>
      <sz val="11"/>
      <color rgb="FF000000"/>
      <name val="Calibri"/>
      <family val="2"/>
    </font>
    <font>
      <b/>
      <sz val="11"/>
      <color rgb="FF5B9BD5"/>
      <name val="Calibri"/>
      <family val="2"/>
    </font>
    <font>
      <i/>
      <sz val="11"/>
      <color theme="4"/>
      <name val="Calibri"/>
      <family val="2"/>
    </font>
    <font>
      <b/>
      <sz val="11"/>
      <color rgb="FF000000"/>
      <name val="Calibri"/>
      <family val="2"/>
    </font>
    <font>
      <sz val="7.5"/>
      <color theme="1"/>
      <name val="Calibri"/>
      <family val="2"/>
      <scheme val="minor"/>
    </font>
    <font>
      <b/>
      <u/>
      <sz val="11"/>
      <color rgb="FF000000"/>
      <name val="Calibri"/>
      <family val="2"/>
    </font>
    <font>
      <sz val="8"/>
      <color theme="1"/>
      <name val="Calibri"/>
      <family val="2"/>
    </font>
    <font>
      <sz val="11"/>
      <color theme="1" tint="0.499984740745262"/>
      <name val="Calibri"/>
      <family val="2"/>
    </font>
    <font>
      <sz val="11"/>
      <name val="Calibri"/>
      <family val="2"/>
    </font>
    <font>
      <sz val="11"/>
      <color rgb="FF000000"/>
      <name val="Calibri"/>
      <family val="2"/>
      <scheme val="minor"/>
    </font>
    <font>
      <b/>
      <sz val="11"/>
      <color rgb="FF000000"/>
      <name val="Calibri"/>
      <family val="2"/>
      <scheme val="minor"/>
    </font>
    <font>
      <b/>
      <sz val="12"/>
      <color rgb="FF000000"/>
      <name val="Calibri"/>
      <family val="2"/>
      <scheme val="minor"/>
    </font>
    <font>
      <i/>
      <sz val="11"/>
      <color rgb="FF000000"/>
      <name val="Calibri"/>
      <family val="2"/>
      <scheme val="minor"/>
    </font>
    <font>
      <sz val="9"/>
      <color theme="7" tint="0.79998168889431442"/>
      <name val="Calibri"/>
      <family val="2"/>
      <scheme val="minor"/>
    </font>
    <font>
      <b/>
      <sz val="9"/>
      <color theme="5" tint="-0.249977111117893"/>
      <name val="Calibri"/>
      <family val="2"/>
      <scheme val="minor"/>
    </font>
    <font>
      <sz val="9"/>
      <name val="Calibri"/>
      <family val="2"/>
      <scheme val="minor"/>
    </font>
    <font>
      <sz val="11"/>
      <color theme="8"/>
      <name val="Calibri"/>
      <family val="2"/>
      <scheme val="minor"/>
    </font>
    <font>
      <b/>
      <sz val="11"/>
      <color theme="0"/>
      <name val="Calibri"/>
      <family val="2"/>
      <scheme val="minor"/>
    </font>
    <font>
      <b/>
      <sz val="9"/>
      <color theme="7" tint="0.79998168889431442"/>
      <name val="Calibri"/>
      <family val="2"/>
      <scheme val="minor"/>
    </font>
    <font>
      <b/>
      <u/>
      <sz val="9"/>
      <color theme="7" tint="0.79998168889431442"/>
      <name val="Calibri"/>
      <family val="2"/>
      <scheme val="minor"/>
    </font>
    <font>
      <sz val="10"/>
      <color theme="0"/>
      <name val="Calibri"/>
      <family val="2"/>
      <scheme val="minor"/>
    </font>
    <font>
      <b/>
      <u/>
      <sz val="11"/>
      <color theme="1"/>
      <name val="Calibri"/>
      <family val="2"/>
      <scheme val="minor"/>
    </font>
    <font>
      <sz val="11"/>
      <color theme="0"/>
      <name val="Calibri"/>
      <family val="2"/>
      <scheme val="minor"/>
    </font>
    <font>
      <b/>
      <u/>
      <sz val="11"/>
      <color rgb="FFFF0000"/>
      <name val="Calibri"/>
      <family val="2"/>
      <scheme val="minor"/>
    </font>
    <font>
      <b/>
      <sz val="11"/>
      <color rgb="FFFF0000"/>
      <name val="Calibri"/>
      <family val="2"/>
      <scheme val="minor"/>
    </font>
    <font>
      <sz val="12"/>
      <color rgb="FFF9832B"/>
      <name val="Calibri"/>
      <family val="2"/>
      <scheme val="minor"/>
    </font>
    <font>
      <b/>
      <sz val="11"/>
      <name val="Calibri"/>
      <family val="2"/>
    </font>
  </fonts>
  <fills count="15">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
      <patternFill patternType="solid">
        <fgColor rgb="FFF9832B"/>
        <bgColor indexed="64"/>
      </patternFill>
    </fill>
    <fill>
      <patternFill patternType="solid">
        <fgColor theme="7"/>
        <bgColor indexed="64"/>
      </patternFill>
    </fill>
    <fill>
      <patternFill patternType="solid">
        <fgColor theme="3" tint="-0.249977111117893"/>
        <bgColor indexed="64"/>
      </patternFill>
    </fill>
    <fill>
      <patternFill patternType="solid">
        <fgColor rgb="FFC0000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rgb="FF8EAADB"/>
      </left>
      <right/>
      <top/>
      <bottom/>
      <diagonal/>
    </border>
    <border>
      <left style="medium">
        <color rgb="FF8EAADB"/>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right style="medium">
        <color theme="0"/>
      </right>
      <top/>
      <bottom/>
      <diagonal/>
    </border>
    <border>
      <left style="medium">
        <color theme="0"/>
      </left>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s>
  <cellStyleXfs count="3">
    <xf numFmtId="0" fontId="0" fillId="0" borderId="0"/>
    <xf numFmtId="0" fontId="2" fillId="0" borderId="0" applyNumberFormat="0" applyFill="0" applyBorder="0" applyAlignment="0" applyProtection="0"/>
    <xf numFmtId="164" fontId="13" fillId="0" borderId="0" applyFont="0" applyFill="0" applyBorder="0" applyAlignment="0" applyProtection="0"/>
  </cellStyleXfs>
  <cellXfs count="196">
    <xf numFmtId="0" fontId="0" fillId="0" borderId="0" xfId="0"/>
    <xf numFmtId="0" fontId="0" fillId="0" borderId="1" xfId="0" applyBorder="1" applyProtection="1"/>
    <xf numFmtId="0" fontId="4" fillId="0" borderId="0" xfId="0" applyFont="1" applyProtection="1"/>
    <xf numFmtId="0" fontId="0" fillId="0" borderId="0" xfId="0" applyProtection="1"/>
    <xf numFmtId="0" fontId="0" fillId="2" borderId="0" xfId="0" applyFont="1" applyFill="1" applyProtection="1"/>
    <xf numFmtId="0" fontId="0" fillId="2" borderId="0" xfId="0" applyFont="1" applyFill="1" applyAlignment="1" applyProtection="1">
      <alignment horizontal="center"/>
    </xf>
    <xf numFmtId="0" fontId="0" fillId="4" borderId="0" xfId="0" applyFont="1" applyFill="1" applyProtection="1"/>
    <xf numFmtId="0" fontId="7" fillId="2" borderId="0" xfId="0" applyFont="1" applyFill="1" applyBorder="1" applyAlignment="1" applyProtection="1">
      <alignment vertical="center"/>
    </xf>
    <xf numFmtId="14" fontId="0" fillId="3" borderId="1" xfId="0" applyNumberFormat="1" applyFont="1" applyFill="1" applyBorder="1" applyAlignment="1" applyProtection="1">
      <alignment horizontal="left" vertical="center"/>
      <protection locked="0"/>
    </xf>
    <xf numFmtId="1" fontId="0" fillId="3" borderId="1" xfId="0" applyNumberFormat="1" applyFont="1" applyFill="1" applyBorder="1" applyAlignment="1" applyProtection="1">
      <alignment horizontal="center" vertical="center"/>
      <protection locked="0"/>
    </xf>
    <xf numFmtId="0" fontId="8" fillId="4" borderId="0" xfId="0" applyFont="1" applyFill="1" applyProtection="1"/>
    <xf numFmtId="0" fontId="1" fillId="2" borderId="0" xfId="0" applyFont="1" applyFill="1" applyAlignment="1" applyProtection="1">
      <alignment horizontal="center" vertical="top" wrapText="1"/>
    </xf>
    <xf numFmtId="0" fontId="1" fillId="2" borderId="0" xfId="0" applyFont="1" applyFill="1" applyAlignment="1" applyProtection="1">
      <alignment vertical="top"/>
    </xf>
    <xf numFmtId="0" fontId="0" fillId="4" borderId="0" xfId="0" applyFont="1" applyFill="1" applyAlignment="1" applyProtection="1">
      <alignment vertical="top"/>
    </xf>
    <xf numFmtId="0" fontId="0" fillId="4" borderId="0" xfId="0" applyFont="1" applyFill="1" applyAlignment="1" applyProtection="1">
      <alignment horizontal="center"/>
    </xf>
    <xf numFmtId="0" fontId="0" fillId="4" borderId="0" xfId="0" applyFont="1" applyFill="1" applyAlignment="1" applyProtection="1">
      <alignment horizontal="left"/>
    </xf>
    <xf numFmtId="49" fontId="0" fillId="4" borderId="0" xfId="0" applyNumberFormat="1" applyFont="1" applyFill="1" applyProtection="1"/>
    <xf numFmtId="1" fontId="0" fillId="4" borderId="0" xfId="0" applyNumberFormat="1" applyFont="1" applyFill="1" applyAlignment="1" applyProtection="1">
      <alignment horizontal="center"/>
    </xf>
    <xf numFmtId="14" fontId="0" fillId="4" borderId="0" xfId="0" applyNumberFormat="1" applyFont="1" applyFill="1" applyProtection="1"/>
    <xf numFmtId="14" fontId="0" fillId="3" borderId="1" xfId="0" applyNumberFormat="1" applyFont="1" applyFill="1" applyBorder="1" applyAlignment="1" applyProtection="1">
      <alignment horizontal="center" vertical="center"/>
      <protection locked="0"/>
    </xf>
    <xf numFmtId="0" fontId="3" fillId="4" borderId="0" xfId="0" applyFont="1" applyFill="1" applyProtection="1"/>
    <xf numFmtId="0" fontId="0" fillId="8" borderId="0" xfId="0" applyFont="1" applyFill="1" applyProtection="1"/>
    <xf numFmtId="0" fontId="0" fillId="0" borderId="0" xfId="0" applyFont="1" applyProtection="1"/>
    <xf numFmtId="0" fontId="0" fillId="0" borderId="0" xfId="0" applyFont="1" applyAlignment="1" applyProtection="1">
      <alignment horizontal="center"/>
    </xf>
    <xf numFmtId="0" fontId="0" fillId="0" borderId="0" xfId="0" applyFill="1"/>
    <xf numFmtId="0" fontId="0" fillId="0" borderId="0" xfId="0" applyFill="1" applyAlignment="1">
      <alignment horizontal="left"/>
    </xf>
    <xf numFmtId="0" fontId="7" fillId="2" borderId="0" xfId="0" applyFont="1" applyFill="1" applyBorder="1" applyAlignment="1" applyProtection="1">
      <alignment horizontal="left" vertical="top"/>
    </xf>
    <xf numFmtId="0" fontId="10" fillId="4" borderId="0" xfId="0" applyFont="1" applyFill="1" applyProtection="1"/>
    <xf numFmtId="0" fontId="11" fillId="4" borderId="0" xfId="0" applyFont="1" applyFill="1" applyProtection="1"/>
    <xf numFmtId="0" fontId="12" fillId="6" borderId="0" xfId="0" applyFont="1" applyFill="1" applyProtection="1"/>
    <xf numFmtId="0" fontId="12" fillId="6" borderId="0" xfId="0" applyFont="1" applyFill="1" applyAlignment="1" applyProtection="1">
      <alignment horizontal="center"/>
    </xf>
    <xf numFmtId="0" fontId="1" fillId="2" borderId="0" xfId="0" applyFont="1" applyFill="1" applyBorder="1" applyAlignment="1" applyProtection="1">
      <alignment horizontal="center" vertical="top"/>
    </xf>
    <xf numFmtId="0" fontId="0" fillId="5" borderId="0" xfId="0" applyFont="1" applyFill="1" applyProtection="1"/>
    <xf numFmtId="0" fontId="0" fillId="8" borderId="0" xfId="0" applyFont="1" applyFill="1" applyAlignment="1" applyProtection="1">
      <alignment vertical="top"/>
    </xf>
    <xf numFmtId="0" fontId="0" fillId="0" borderId="0" xfId="0" applyFont="1" applyAlignment="1" applyProtection="1">
      <alignment vertical="top"/>
    </xf>
    <xf numFmtId="0" fontId="12" fillId="5" borderId="0" xfId="0" applyFont="1" applyFill="1" applyProtection="1"/>
    <xf numFmtId="0" fontId="12" fillId="8" borderId="0" xfId="0" applyFont="1" applyFill="1" applyProtection="1"/>
    <xf numFmtId="0" fontId="12" fillId="0" borderId="0" xfId="0" applyFont="1" applyProtection="1"/>
    <xf numFmtId="14" fontId="0" fillId="3" borderId="1" xfId="0" applyNumberFormat="1" applyFont="1" applyFill="1" applyBorder="1" applyAlignment="1" applyProtection="1">
      <alignment vertical="center"/>
      <protection locked="0"/>
    </xf>
    <xf numFmtId="49" fontId="0" fillId="3" borderId="1" xfId="0" applyNumberFormat="1" applyFont="1" applyFill="1" applyBorder="1" applyAlignment="1" applyProtection="1">
      <alignment vertical="center"/>
      <protection locked="0"/>
    </xf>
    <xf numFmtId="49" fontId="0" fillId="10" borderId="1" xfId="0" applyNumberFormat="1" applyFont="1" applyFill="1" applyBorder="1" applyAlignment="1" applyProtection="1">
      <alignment horizontal="left" vertical="center"/>
    </xf>
    <xf numFmtId="0" fontId="14" fillId="0" borderId="0" xfId="0" applyFont="1" applyAlignment="1" applyProtection="1">
      <alignment vertical="top"/>
    </xf>
    <xf numFmtId="1" fontId="7" fillId="9" borderId="3" xfId="0" applyNumberFormat="1" applyFont="1" applyFill="1" applyBorder="1" applyAlignment="1" applyProtection="1">
      <alignment horizontal="left" vertical="center" wrapText="1"/>
    </xf>
    <xf numFmtId="166" fontId="0" fillId="4" borderId="0" xfId="2" applyNumberFormat="1" applyFont="1" applyFill="1" applyProtection="1"/>
    <xf numFmtId="0" fontId="14" fillId="0" borderId="0" xfId="0" applyFont="1" applyAlignment="1" applyProtection="1">
      <alignment vertical="center"/>
    </xf>
    <xf numFmtId="1" fontId="7" fillId="9" borderId="2" xfId="0" applyNumberFormat="1" applyFont="1" applyFill="1" applyBorder="1" applyAlignment="1" applyProtection="1">
      <alignment horizontal="left" vertical="center" wrapText="1"/>
    </xf>
    <xf numFmtId="1" fontId="7" fillId="9" borderId="7" xfId="0" applyNumberFormat="1" applyFont="1" applyFill="1" applyBorder="1" applyAlignment="1" applyProtection="1">
      <alignment horizontal="left" vertical="center" wrapText="1"/>
    </xf>
    <xf numFmtId="1" fontId="7" fillId="9" borderId="9" xfId="0" applyNumberFormat="1" applyFont="1" applyFill="1" applyBorder="1" applyAlignment="1" applyProtection="1">
      <alignment horizontal="left" vertical="center" wrapText="1"/>
    </xf>
    <xf numFmtId="49" fontId="0" fillId="3" borderId="6" xfId="0" applyNumberFormat="1" applyFont="1" applyFill="1" applyBorder="1" applyAlignment="1" applyProtection="1">
      <alignment vertical="center"/>
      <protection locked="0"/>
    </xf>
    <xf numFmtId="1" fontId="0" fillId="3" borderId="6" xfId="0" applyNumberFormat="1" applyFont="1" applyFill="1" applyBorder="1" applyAlignment="1" applyProtection="1">
      <alignment horizontal="center" vertical="center"/>
      <protection locked="0"/>
    </xf>
    <xf numFmtId="1" fontId="9" fillId="9" borderId="8" xfId="0" applyNumberFormat="1" applyFont="1" applyFill="1" applyBorder="1" applyAlignment="1" applyProtection="1">
      <alignment vertical="center"/>
    </xf>
    <xf numFmtId="1" fontId="21" fillId="9" borderId="8" xfId="0" applyNumberFormat="1" applyFont="1" applyFill="1" applyBorder="1" applyAlignment="1" applyProtection="1">
      <alignment vertical="center"/>
    </xf>
    <xf numFmtId="0" fontId="9" fillId="5" borderId="0" xfId="0" applyFont="1" applyFill="1" applyProtection="1"/>
    <xf numFmtId="1" fontId="21" fillId="9" borderId="4" xfId="0" applyNumberFormat="1" applyFont="1" applyFill="1" applyBorder="1" applyAlignment="1" applyProtection="1">
      <alignment vertical="center"/>
    </xf>
    <xf numFmtId="1" fontId="9" fillId="9" borderId="4" xfId="0" applyNumberFormat="1" applyFont="1" applyFill="1" applyBorder="1" applyAlignment="1" applyProtection="1">
      <alignment vertical="center"/>
    </xf>
    <xf numFmtId="0" fontId="24" fillId="7" borderId="0" xfId="0" applyFont="1" applyFill="1" applyAlignment="1" applyProtection="1">
      <alignment vertical="top"/>
    </xf>
    <xf numFmtId="0" fontId="24" fillId="4" borderId="0" xfId="0" applyFont="1" applyFill="1" applyAlignment="1" applyProtection="1">
      <alignment vertical="top"/>
    </xf>
    <xf numFmtId="0" fontId="24" fillId="0" borderId="0" xfId="0" applyFont="1" applyAlignment="1" applyProtection="1">
      <alignment vertical="top"/>
    </xf>
    <xf numFmtId="0" fontId="26" fillId="0" borderId="13" xfId="0" applyFont="1" applyBorder="1" applyAlignment="1">
      <alignment horizontal="left" vertical="center" wrapText="1"/>
    </xf>
    <xf numFmtId="0" fontId="27" fillId="0" borderId="13" xfId="0" applyFont="1" applyBorder="1" applyAlignment="1">
      <alignment horizontal="left" vertical="center" wrapText="1"/>
    </xf>
    <xf numFmtId="0" fontId="26" fillId="0" borderId="14" xfId="0" applyFont="1" applyBorder="1" applyAlignment="1">
      <alignment horizontal="left" vertical="center" wrapText="1"/>
    </xf>
    <xf numFmtId="0" fontId="7" fillId="4" borderId="0" xfId="0" applyFont="1" applyFill="1" applyBorder="1" applyAlignment="1" applyProtection="1">
      <alignment vertical="center"/>
    </xf>
    <xf numFmtId="0" fontId="7" fillId="4" borderId="0" xfId="0" applyFont="1" applyFill="1" applyBorder="1" applyAlignment="1" applyProtection="1">
      <alignment horizontal="left" vertical="center"/>
    </xf>
    <xf numFmtId="0" fontId="9" fillId="4" borderId="0" xfId="0" applyFont="1" applyFill="1" applyBorder="1" applyAlignment="1" applyProtection="1">
      <alignment vertical="center"/>
    </xf>
    <xf numFmtId="0" fontId="5" fillId="4" borderId="0" xfId="0" applyFont="1" applyFill="1" applyBorder="1" applyAlignment="1" applyProtection="1">
      <alignment horizontal="left" vertical="center" indent="2"/>
    </xf>
    <xf numFmtId="0" fontId="5" fillId="4" borderId="0" xfId="0" applyFont="1" applyFill="1" applyBorder="1" applyAlignment="1" applyProtection="1"/>
    <xf numFmtId="0" fontId="1" fillId="4" borderId="0" xfId="0" applyFont="1" applyFill="1" applyAlignment="1" applyProtection="1">
      <alignment horizontal="left" vertical="center"/>
    </xf>
    <xf numFmtId="0" fontId="0" fillId="4" borderId="0" xfId="0" applyFont="1" applyFill="1" applyAlignment="1" applyProtection="1">
      <alignment horizontal="left" vertical="center"/>
    </xf>
    <xf numFmtId="0" fontId="1" fillId="4" borderId="0" xfId="0" applyFont="1" applyFill="1" applyAlignment="1" applyProtection="1">
      <alignment vertical="top"/>
    </xf>
    <xf numFmtId="0" fontId="1" fillId="4" borderId="0" xfId="0" applyFont="1" applyFill="1" applyBorder="1" applyAlignment="1" applyProtection="1">
      <alignment horizontal="left" vertical="top"/>
    </xf>
    <xf numFmtId="0" fontId="30" fillId="5" borderId="0" xfId="0" applyFont="1" applyFill="1" applyProtection="1"/>
    <xf numFmtId="0" fontId="32" fillId="4" borderId="0" xfId="0" applyFont="1" applyFill="1" applyBorder="1" applyAlignment="1" applyProtection="1">
      <alignment vertical="center"/>
    </xf>
    <xf numFmtId="0" fontId="29" fillId="4" borderId="15" xfId="0" applyFont="1" applyFill="1" applyBorder="1" applyAlignment="1">
      <alignment horizontal="right" vertical="center" wrapText="1"/>
    </xf>
    <xf numFmtId="0" fontId="29" fillId="4" borderId="16" xfId="0" applyFont="1" applyFill="1" applyBorder="1" applyAlignment="1">
      <alignment horizontal="right" vertical="center" wrapText="1"/>
    </xf>
    <xf numFmtId="0" fontId="27" fillId="11" borderId="0"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27" fillId="6" borderId="11" xfId="0" applyFont="1" applyFill="1" applyBorder="1" applyAlignment="1">
      <alignment horizontal="left" vertical="center" wrapText="1"/>
    </xf>
    <xf numFmtId="0" fontId="27" fillId="6" borderId="17" xfId="0" applyFont="1" applyFill="1" applyBorder="1" applyAlignment="1">
      <alignment horizontal="left" vertical="center" wrapText="1"/>
    </xf>
    <xf numFmtId="0" fontId="14" fillId="8" borderId="0" xfId="0" applyFont="1" applyFill="1" applyAlignment="1" applyProtection="1">
      <alignment vertical="top"/>
    </xf>
    <xf numFmtId="0" fontId="14" fillId="8" borderId="0" xfId="0" applyFont="1" applyFill="1" applyAlignment="1" applyProtection="1">
      <alignment vertical="center"/>
    </xf>
    <xf numFmtId="0" fontId="24" fillId="8" borderId="0" xfId="0" applyFont="1" applyFill="1" applyAlignment="1" applyProtection="1">
      <alignment vertical="top"/>
    </xf>
    <xf numFmtId="0" fontId="23" fillId="8" borderId="0" xfId="0" applyFont="1" applyFill="1" applyAlignment="1" applyProtection="1">
      <alignment horizontal="center" vertical="top" wrapText="1"/>
    </xf>
    <xf numFmtId="0" fontId="17" fillId="4" borderId="0" xfId="0" applyFont="1" applyFill="1" applyAlignment="1" applyProtection="1">
      <alignment vertical="top"/>
    </xf>
    <xf numFmtId="0" fontId="16" fillId="4" borderId="0" xfId="0" applyFont="1" applyFill="1" applyAlignment="1" applyProtection="1">
      <alignment vertical="top"/>
    </xf>
    <xf numFmtId="0" fontId="16" fillId="4" borderId="0" xfId="0" applyFont="1" applyFill="1" applyAlignment="1" applyProtection="1"/>
    <xf numFmtId="0" fontId="0" fillId="8" borderId="0" xfId="0" applyFill="1" applyBorder="1"/>
    <xf numFmtId="0" fontId="0" fillId="8" borderId="0" xfId="0" applyFill="1"/>
    <xf numFmtId="0" fontId="23" fillId="8" borderId="0" xfId="0" applyFont="1" applyFill="1" applyAlignment="1" applyProtection="1">
      <alignment vertical="top" wrapText="1"/>
    </xf>
    <xf numFmtId="0" fontId="0" fillId="0" borderId="0" xfId="0" applyFill="1" applyAlignment="1">
      <alignment horizontal="center"/>
    </xf>
    <xf numFmtId="14" fontId="0" fillId="0" borderId="0" xfId="0" applyNumberFormat="1" applyFill="1"/>
    <xf numFmtId="14" fontId="0" fillId="0" borderId="0" xfId="0" applyNumberFormat="1" applyFill="1" applyAlignment="1">
      <alignment horizontal="center"/>
    </xf>
    <xf numFmtId="0" fontId="0" fillId="8" borderId="1" xfId="0" applyFont="1" applyFill="1" applyBorder="1" applyAlignment="1">
      <alignment horizontal="justify" vertical="center" wrapText="1"/>
    </xf>
    <xf numFmtId="14" fontId="0" fillId="8" borderId="1" xfId="0" applyNumberFormat="1" applyFont="1" applyFill="1" applyBorder="1" applyAlignment="1">
      <alignment horizontal="center" vertical="center" wrapText="1"/>
    </xf>
    <xf numFmtId="0" fontId="0" fillId="8" borderId="0" xfId="0" applyFont="1" applyFill="1" applyBorder="1"/>
    <xf numFmtId="0" fontId="0" fillId="8" borderId="0" xfId="0" applyFont="1" applyFill="1" applyBorder="1" applyAlignment="1">
      <alignment horizontal="center"/>
    </xf>
    <xf numFmtId="0" fontId="0" fillId="4" borderId="1" xfId="0" applyFont="1" applyFill="1" applyBorder="1" applyAlignment="1">
      <alignment horizontal="justify" vertical="center" wrapText="1"/>
    </xf>
    <xf numFmtId="14" fontId="0" fillId="4" borderId="1" xfId="0" applyNumberFormat="1" applyFont="1" applyFill="1" applyBorder="1" applyAlignment="1">
      <alignment horizontal="center" vertical="center" wrapText="1"/>
    </xf>
    <xf numFmtId="0" fontId="34" fillId="13" borderId="0" xfId="0" applyFont="1" applyFill="1" applyAlignment="1">
      <alignment horizontal="left"/>
    </xf>
    <xf numFmtId="0" fontId="34" fillId="13" borderId="0" xfId="0" applyFont="1" applyFill="1"/>
    <xf numFmtId="0" fontId="34" fillId="13" borderId="0" xfId="0" applyFont="1" applyFill="1" applyAlignment="1">
      <alignment horizontal="center"/>
    </xf>
    <xf numFmtId="0" fontId="34" fillId="14" borderId="0" xfId="0" applyFont="1" applyFill="1" applyAlignment="1">
      <alignment horizontal="center"/>
    </xf>
    <xf numFmtId="0" fontId="35" fillId="5" borderId="0" xfId="0" applyFont="1" applyFill="1" applyAlignment="1" applyProtection="1">
      <alignment vertical="top"/>
    </xf>
    <xf numFmtId="0" fontId="37" fillId="5" borderId="0" xfId="0" applyFont="1" applyFill="1" applyProtection="1"/>
    <xf numFmtId="0" fontId="0" fillId="6" borderId="0" xfId="0" applyFont="1" applyFill="1" applyProtection="1"/>
    <xf numFmtId="0" fontId="0" fillId="6" borderId="0" xfId="0" applyFont="1" applyFill="1" applyAlignment="1" applyProtection="1">
      <alignment horizontal="center"/>
    </xf>
    <xf numFmtId="0" fontId="38" fillId="4" borderId="0" xfId="0" applyFont="1" applyFill="1" applyProtection="1"/>
    <xf numFmtId="0" fontId="39" fillId="5" borderId="0" xfId="0" applyFont="1" applyFill="1" applyAlignment="1" applyProtection="1">
      <alignment vertical="center"/>
    </xf>
    <xf numFmtId="0" fontId="40" fillId="4" borderId="0" xfId="0" applyFont="1" applyFill="1" applyAlignment="1" applyProtection="1">
      <alignment horizontal="left" wrapText="1"/>
    </xf>
    <xf numFmtId="167" fontId="34" fillId="13" borderId="0" xfId="0" applyNumberFormat="1" applyFont="1" applyFill="1"/>
    <xf numFmtId="167" fontId="0" fillId="0" borderId="0" xfId="0" applyNumberFormat="1" applyFill="1" applyAlignment="1">
      <alignment horizontal="center"/>
    </xf>
    <xf numFmtId="167" fontId="0" fillId="0" borderId="0" xfId="0" applyNumberFormat="1" applyFill="1"/>
    <xf numFmtId="14" fontId="34" fillId="13" borderId="0" xfId="0" applyNumberFormat="1" applyFont="1" applyFill="1" applyAlignment="1">
      <alignment horizontal="center"/>
    </xf>
    <xf numFmtId="14" fontId="34" fillId="13" borderId="0" xfId="0" applyNumberFormat="1" applyFont="1" applyFill="1"/>
    <xf numFmtId="167" fontId="0" fillId="0" borderId="0" xfId="0" applyNumberFormat="1" applyFill="1" applyAlignment="1">
      <alignment horizontal="left"/>
    </xf>
    <xf numFmtId="14" fontId="0" fillId="4" borderId="2" xfId="0" applyNumberFormat="1" applyFont="1" applyFill="1" applyBorder="1" applyAlignment="1">
      <alignment horizontal="center" vertical="center" wrapText="1"/>
    </xf>
    <xf numFmtId="0" fontId="0" fillId="8" borderId="1" xfId="0" applyFont="1" applyFill="1" applyBorder="1"/>
    <xf numFmtId="0" fontId="0" fillId="4" borderId="1" xfId="0" applyFont="1" applyFill="1" applyBorder="1"/>
    <xf numFmtId="0" fontId="1" fillId="12" borderId="1" xfId="0" applyFont="1" applyFill="1" applyBorder="1" applyAlignment="1">
      <alignment vertical="center"/>
    </xf>
    <xf numFmtId="0" fontId="1" fillId="12" borderId="1" xfId="0" applyFont="1" applyFill="1" applyBorder="1" applyAlignment="1">
      <alignment horizontal="center" vertical="center"/>
    </xf>
    <xf numFmtId="0" fontId="1" fillId="8" borderId="0" xfId="0" applyFont="1" applyFill="1" applyBorder="1" applyAlignment="1">
      <alignment vertical="center"/>
    </xf>
    <xf numFmtId="0" fontId="40" fillId="4" borderId="0" xfId="0" applyNumberFormat="1" applyFont="1" applyFill="1" applyAlignment="1" applyProtection="1">
      <alignment vertical="top"/>
    </xf>
    <xf numFmtId="0" fontId="1" fillId="4" borderId="0" xfId="0" applyNumberFormat="1" applyFont="1" applyFill="1" applyAlignment="1" applyProtection="1">
      <alignment vertical="top"/>
    </xf>
    <xf numFmtId="0" fontId="27" fillId="0" borderId="14" xfId="0" applyFont="1" applyBorder="1" applyAlignment="1">
      <alignment horizontal="left" vertical="center" wrapText="1"/>
    </xf>
    <xf numFmtId="0" fontId="23" fillId="8" borderId="0" xfId="0" applyFont="1" applyFill="1" applyAlignment="1" applyProtection="1">
      <alignment horizontal="center" vertical="top" wrapText="1"/>
    </xf>
    <xf numFmtId="0" fontId="27" fillId="6" borderId="16" xfId="0" applyFont="1" applyFill="1" applyBorder="1" applyAlignment="1">
      <alignment horizontal="left" vertical="center" wrapText="1"/>
    </xf>
    <xf numFmtId="0" fontId="27" fillId="6" borderId="14" xfId="0" applyFont="1" applyFill="1" applyBorder="1" applyAlignment="1">
      <alignment horizontal="left" vertical="center" wrapText="1"/>
    </xf>
    <xf numFmtId="0" fontId="27" fillId="6" borderId="11" xfId="0" applyFont="1" applyFill="1" applyBorder="1" applyAlignment="1">
      <alignment horizontal="left" vertical="center" wrapText="1"/>
    </xf>
    <xf numFmtId="0" fontId="27" fillId="6" borderId="13" xfId="0" applyFont="1" applyFill="1" applyBorder="1" applyAlignment="1">
      <alignment horizontal="left" vertical="center" wrapText="1"/>
    </xf>
    <xf numFmtId="0" fontId="29" fillId="4" borderId="12" xfId="0" applyFont="1" applyFill="1" applyBorder="1" applyAlignment="1">
      <alignment horizontal="right" vertical="center" wrapText="1"/>
    </xf>
    <xf numFmtId="0" fontId="0" fillId="0" borderId="12" xfId="0" applyBorder="1" applyAlignment="1">
      <alignment wrapText="1"/>
    </xf>
    <xf numFmtId="0" fontId="0" fillId="0" borderId="16" xfId="0" applyBorder="1" applyAlignment="1">
      <alignment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0" fillId="0" borderId="0" xfId="0" applyBorder="1" applyAlignment="1"/>
    <xf numFmtId="0" fontId="0" fillId="0" borderId="0" xfId="0" applyAlignment="1"/>
    <xf numFmtId="0" fontId="0" fillId="4" borderId="0" xfId="0" applyFill="1" applyBorder="1" applyAlignment="1">
      <alignment horizontal="left" vertical="top" wrapText="1"/>
    </xf>
    <xf numFmtId="0" fontId="0" fillId="4" borderId="0" xfId="0" applyFill="1" applyBorder="1" applyAlignment="1">
      <alignment horizontal="left" vertical="top"/>
    </xf>
    <xf numFmtId="0" fontId="27" fillId="6" borderId="15" xfId="0" applyFont="1" applyFill="1" applyBorder="1" applyAlignment="1">
      <alignment horizontal="left" vertical="center" wrapText="1"/>
    </xf>
    <xf numFmtId="0" fontId="0" fillId="0" borderId="13" xfId="0" applyBorder="1" applyAlignment="1">
      <alignment horizontal="left" vertical="center" wrapText="1"/>
    </xf>
    <xf numFmtId="0" fontId="27" fillId="6" borderId="10" xfId="0" applyFont="1" applyFill="1" applyBorder="1" applyAlignment="1">
      <alignment horizontal="left" vertical="center" wrapText="1"/>
    </xf>
    <xf numFmtId="0" fontId="27" fillId="6" borderId="17" xfId="0" applyFont="1" applyFill="1" applyBorder="1" applyAlignment="1">
      <alignment horizontal="left" vertical="center" wrapText="1"/>
    </xf>
    <xf numFmtId="0" fontId="6" fillId="7" borderId="0" xfId="0" applyFont="1" applyFill="1" applyAlignment="1" applyProtection="1">
      <alignment horizontal="center" vertical="center" wrapText="1"/>
    </xf>
    <xf numFmtId="0" fontId="41" fillId="4" borderId="0" xfId="0" applyNumberFormat="1" applyFont="1" applyFill="1" applyAlignment="1" applyProtection="1">
      <alignment horizontal="left" vertical="top" wrapText="1"/>
    </xf>
    <xf numFmtId="0" fontId="42" fillId="5" borderId="0" xfId="0" applyFont="1" applyFill="1" applyAlignment="1" applyProtection="1">
      <alignment horizontal="left" wrapText="1"/>
    </xf>
    <xf numFmtId="0" fontId="42" fillId="5" borderId="0" xfId="0" applyFont="1" applyFill="1" applyAlignment="1" applyProtection="1">
      <alignment horizontal="left" vertical="center" wrapText="1"/>
    </xf>
    <xf numFmtId="165" fontId="0" fillId="3" borderId="2" xfId="0" applyNumberFormat="1" applyFont="1" applyFill="1" applyBorder="1" applyAlignment="1" applyProtection="1">
      <alignment horizontal="left" vertical="center"/>
      <protection locked="0"/>
    </xf>
    <xf numFmtId="165" fontId="0" fillId="3" borderId="4" xfId="0" applyNumberFormat="1" applyFont="1" applyFill="1" applyBorder="1" applyAlignment="1" applyProtection="1">
      <alignment horizontal="left" vertical="center"/>
      <protection locked="0"/>
    </xf>
    <xf numFmtId="165" fontId="0" fillId="3" borderId="3" xfId="0" applyNumberFormat="1" applyFont="1" applyFill="1" applyBorder="1" applyAlignment="1" applyProtection="1">
      <alignment horizontal="left" vertical="center"/>
      <protection locked="0"/>
    </xf>
    <xf numFmtId="14" fontId="0" fillId="2" borderId="2" xfId="0" applyNumberFormat="1" applyFont="1" applyFill="1" applyBorder="1" applyAlignment="1" applyProtection="1">
      <alignment horizontal="left" vertical="center" wrapText="1"/>
    </xf>
    <xf numFmtId="14" fontId="0" fillId="2" borderId="4" xfId="0" applyNumberFormat="1" applyFont="1" applyFill="1" applyBorder="1" applyAlignment="1" applyProtection="1">
      <alignment horizontal="left" vertical="center" wrapText="1"/>
    </xf>
    <xf numFmtId="14" fontId="0" fillId="2" borderId="3" xfId="0" applyNumberFormat="1" applyFont="1" applyFill="1" applyBorder="1" applyAlignment="1" applyProtection="1">
      <alignment horizontal="left" vertical="center" wrapText="1"/>
    </xf>
    <xf numFmtId="0" fontId="0" fillId="3" borderId="2" xfId="0" applyFont="1" applyFill="1" applyBorder="1" applyAlignment="1" applyProtection="1">
      <alignment horizontal="left" vertical="center"/>
      <protection locked="0"/>
    </xf>
    <xf numFmtId="0" fontId="0" fillId="3" borderId="4"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2" fillId="3" borderId="2"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3" xfId="1" applyFont="1" applyFill="1" applyBorder="1" applyAlignment="1" applyProtection="1">
      <alignment horizontal="left" vertical="center"/>
      <protection locked="0"/>
    </xf>
    <xf numFmtId="14" fontId="0" fillId="3" borderId="2" xfId="0" applyNumberFormat="1" applyFont="1" applyFill="1" applyBorder="1" applyAlignment="1" applyProtection="1">
      <alignment horizontal="left" vertical="center"/>
      <protection locked="0"/>
    </xf>
    <xf numFmtId="14" fontId="0" fillId="3" borderId="4" xfId="0" applyNumberFormat="1" applyFont="1" applyFill="1" applyBorder="1" applyAlignment="1" applyProtection="1">
      <alignment horizontal="left" vertical="center"/>
      <protection locked="0"/>
    </xf>
    <xf numFmtId="14" fontId="0" fillId="3" borderId="3" xfId="0" applyNumberFormat="1" applyFont="1" applyFill="1" applyBorder="1" applyAlignment="1" applyProtection="1">
      <alignment horizontal="left" vertical="center"/>
      <protection locked="0"/>
    </xf>
    <xf numFmtId="49" fontId="0" fillId="3" borderId="2" xfId="0" applyNumberFormat="1" applyFont="1" applyFill="1" applyBorder="1" applyAlignment="1" applyProtection="1">
      <alignment horizontal="left" vertical="center"/>
      <protection locked="0"/>
    </xf>
    <xf numFmtId="49" fontId="0" fillId="3" borderId="4" xfId="0" applyNumberFormat="1" applyFont="1" applyFill="1" applyBorder="1" applyAlignment="1" applyProtection="1">
      <alignment horizontal="left" vertical="center"/>
      <protection locked="0"/>
    </xf>
    <xf numFmtId="49" fontId="0" fillId="3" borderId="3" xfId="0" applyNumberFormat="1" applyFont="1" applyFill="1" applyBorder="1" applyAlignment="1" applyProtection="1">
      <alignment horizontal="left" vertical="center"/>
      <protection locked="0"/>
    </xf>
    <xf numFmtId="14" fontId="0" fillId="3" borderId="2" xfId="0" applyNumberFormat="1" applyFont="1" applyFill="1" applyBorder="1" applyAlignment="1" applyProtection="1">
      <alignment horizontal="center" vertical="center"/>
      <protection locked="0"/>
    </xf>
    <xf numFmtId="14" fontId="0" fillId="3" borderId="3" xfId="0" applyNumberFormat="1" applyFont="1" applyFill="1" applyBorder="1" applyAlignment="1" applyProtection="1">
      <alignment horizontal="center" vertical="center"/>
      <protection locked="0"/>
    </xf>
    <xf numFmtId="0" fontId="35" fillId="5" borderId="0" xfId="0" applyFont="1" applyFill="1" applyAlignment="1" applyProtection="1">
      <alignment horizontal="left" vertical="top" wrapText="1"/>
    </xf>
    <xf numFmtId="49" fontId="9" fillId="3" borderId="2" xfId="0" applyNumberFormat="1" applyFont="1" applyFill="1" applyBorder="1" applyAlignment="1" applyProtection="1">
      <alignment horizontal="left" vertical="top" wrapText="1"/>
      <protection locked="0"/>
    </xf>
    <xf numFmtId="49" fontId="9" fillId="3" borderId="4" xfId="0" applyNumberFormat="1" applyFont="1" applyFill="1" applyBorder="1" applyAlignment="1" applyProtection="1">
      <alignment horizontal="left" vertical="top" wrapText="1"/>
      <protection locked="0"/>
    </xf>
    <xf numFmtId="49" fontId="9" fillId="3" borderId="3" xfId="0" applyNumberFormat="1"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xf>
    <xf numFmtId="0" fontId="1" fillId="2" borderId="0" xfId="0" applyFont="1" applyFill="1" applyAlignment="1" applyProtection="1">
      <alignment horizontal="center" vertical="top"/>
    </xf>
    <xf numFmtId="0" fontId="1" fillId="4" borderId="0" xfId="0" applyFont="1" applyFill="1" applyAlignment="1" applyProtection="1">
      <alignment horizontal="left" wrapText="1"/>
    </xf>
    <xf numFmtId="0" fontId="41" fillId="4" borderId="0" xfId="0" applyFont="1" applyFill="1" applyAlignment="1" applyProtection="1">
      <alignment horizontal="left" wrapText="1"/>
    </xf>
    <xf numFmtId="0" fontId="7" fillId="4" borderId="0" xfId="0" applyFont="1" applyFill="1" applyBorder="1" applyAlignment="1" applyProtection="1">
      <alignment horizontal="left" vertical="top" wrapText="1"/>
    </xf>
    <xf numFmtId="0" fontId="24" fillId="4" borderId="0" xfId="0" applyFont="1" applyFill="1" applyBorder="1" applyAlignment="1" applyProtection="1">
      <alignment vertical="top"/>
    </xf>
    <xf numFmtId="0" fontId="18" fillId="4" borderId="0" xfId="0" applyFont="1" applyFill="1" applyBorder="1" applyAlignment="1" applyProtection="1">
      <alignment horizontal="left" vertical="top" wrapText="1"/>
    </xf>
    <xf numFmtId="0" fontId="15" fillId="7" borderId="0" xfId="0" applyFont="1" applyFill="1" applyBorder="1" applyAlignment="1" applyProtection="1">
      <alignment horizontal="center" vertical="center" wrapText="1"/>
    </xf>
    <xf numFmtId="0" fontId="20" fillId="4" borderId="18" xfId="0" applyFont="1" applyFill="1" applyBorder="1" applyAlignment="1" applyProtection="1">
      <alignment horizontal="left" vertical="top" wrapText="1"/>
    </xf>
    <xf numFmtId="0" fontId="20" fillId="4" borderId="19" xfId="0" applyFont="1" applyFill="1" applyBorder="1" applyAlignment="1" applyProtection="1">
      <alignment horizontal="left" vertical="top" wrapText="1"/>
    </xf>
    <xf numFmtId="0" fontId="20" fillId="4" borderId="20" xfId="0" applyFont="1" applyFill="1" applyBorder="1" applyAlignment="1" applyProtection="1">
      <alignment horizontal="justify" vertical="top" wrapText="1"/>
    </xf>
    <xf numFmtId="0" fontId="24" fillId="4" borderId="21" xfId="0" applyFont="1" applyFill="1" applyBorder="1" applyAlignment="1" applyProtection="1">
      <alignment vertical="top"/>
    </xf>
    <xf numFmtId="0" fontId="17" fillId="4" borderId="20" xfId="0" applyFont="1" applyFill="1" applyBorder="1" applyAlignment="1" applyProtection="1">
      <alignment horizontal="justify" vertical="top" wrapText="1"/>
    </xf>
    <xf numFmtId="0" fontId="25" fillId="4" borderId="22" xfId="0" applyFont="1" applyFill="1" applyBorder="1" applyAlignment="1" applyProtection="1">
      <alignment vertical="top"/>
    </xf>
    <xf numFmtId="0" fontId="25" fillId="4" borderId="18" xfId="0" applyFont="1" applyFill="1" applyBorder="1" applyAlignment="1" applyProtection="1">
      <alignment horizontal="left" vertical="top" wrapText="1"/>
    </xf>
    <xf numFmtId="0" fontId="25" fillId="4" borderId="19" xfId="0" applyFont="1" applyFill="1" applyBorder="1" applyAlignment="1" applyProtection="1">
      <alignment horizontal="left" vertical="top" wrapText="1"/>
    </xf>
    <xf numFmtId="0" fontId="43" fillId="4" borderId="23" xfId="0" applyFont="1" applyFill="1" applyBorder="1" applyAlignment="1" applyProtection="1">
      <alignment horizontal="justify" vertical="top" wrapText="1"/>
    </xf>
    <xf numFmtId="0" fontId="25" fillId="4" borderId="23" xfId="0" applyFont="1" applyFill="1" applyBorder="1" applyAlignment="1" applyProtection="1">
      <alignment horizontal="justify" vertical="top" wrapText="1"/>
    </xf>
    <xf numFmtId="0" fontId="17" fillId="4" borderId="23" xfId="0" applyFont="1" applyFill="1" applyBorder="1" applyAlignment="1" applyProtection="1">
      <alignment horizontal="left" vertical="top" wrapText="1"/>
    </xf>
    <xf numFmtId="0" fontId="17" fillId="4" borderId="22" xfId="0" applyFont="1" applyFill="1" applyBorder="1" applyAlignment="1" applyProtection="1">
      <alignment horizontal="left" vertical="top" wrapText="1"/>
    </xf>
    <xf numFmtId="0" fontId="17" fillId="4" borderId="18" xfId="0" applyFont="1" applyFill="1" applyBorder="1" applyAlignment="1" applyProtection="1">
      <alignment horizontal="left" vertical="top" wrapText="1"/>
    </xf>
    <xf numFmtId="0" fontId="17" fillId="4" borderId="19" xfId="0" applyFont="1" applyFill="1" applyBorder="1" applyAlignment="1" applyProtection="1">
      <alignment horizontal="left" vertical="top" wrapText="1"/>
    </xf>
    <xf numFmtId="0" fontId="17" fillId="4" borderId="20" xfId="0" applyFont="1" applyFill="1" applyBorder="1" applyAlignment="1" applyProtection="1">
      <alignment horizontal="justify" vertical="center" wrapText="1"/>
    </xf>
    <xf numFmtId="0" fontId="17" fillId="4" borderId="20" xfId="0" applyFont="1" applyFill="1" applyBorder="1" applyAlignment="1" applyProtection="1">
      <alignment horizontal="justify" vertical="top"/>
    </xf>
    <xf numFmtId="0" fontId="25" fillId="4" borderId="20" xfId="0" applyFont="1" applyFill="1" applyBorder="1" applyAlignment="1" applyProtection="1">
      <alignment horizontal="justify" vertical="top" wrapText="1"/>
    </xf>
    <xf numFmtId="0" fontId="18" fillId="4" borderId="24" xfId="0" applyFont="1" applyFill="1" applyBorder="1" applyAlignment="1" applyProtection="1">
      <alignment horizontal="left" vertical="top" wrapText="1"/>
    </xf>
    <xf numFmtId="0" fontId="18" fillId="4" borderId="25" xfId="0" applyFont="1" applyFill="1" applyBorder="1" applyAlignment="1" applyProtection="1">
      <alignment horizontal="left" vertical="top" wrapText="1"/>
    </xf>
  </cellXfs>
  <cellStyles count="3">
    <cellStyle name="Komma" xfId="2" builtinId="3"/>
    <cellStyle name="Link" xfId="1" builtinId="8"/>
    <cellStyle name="Standard" xfId="0" builtinId="0"/>
  </cellStyles>
  <dxfs count="3">
    <dxf>
      <font>
        <color theme="1"/>
      </font>
      <fill>
        <patternFill>
          <bgColor theme="5"/>
        </patternFill>
      </fill>
    </dxf>
    <dxf>
      <font>
        <color theme="1"/>
      </font>
      <fill>
        <patternFill>
          <bgColor theme="5"/>
        </patternFill>
      </fill>
    </dxf>
    <dxf>
      <font>
        <color theme="0" tint="-4.9989318521683403E-2"/>
      </font>
      <fill>
        <patternFill patternType="solid">
          <bgColor theme="0" tint="-4.9989318521683403E-2"/>
        </patternFill>
      </fill>
    </dxf>
  </dxfs>
  <tableStyles count="0" defaultTableStyle="TableStyleMedium2" defaultPivotStyle="PivotStyleLight16"/>
  <colors>
    <mruColors>
      <color rgb="FFF9832B"/>
      <color rgb="FFF39FF3"/>
      <color rgb="FFEB66EB"/>
      <color rgb="FFFFFFFF"/>
      <color rgb="FFFEE7D6"/>
      <color rgb="FFDE0000"/>
      <color rgb="FFF2F5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eldeformular 2024'!A1"/><Relationship Id="rId2" Type="http://schemas.openxmlformats.org/officeDocument/2006/relationships/hyperlink" Target="https://www.kobranet.de/projektstelle-potenzialanalyse-brandenburg/infos-fuer-schulen" TargetMode="External"/><Relationship Id="rId1" Type="http://schemas.openxmlformats.org/officeDocument/2006/relationships/hyperlink" Target="https://www.kobranet.de/projektstelle-potenzialanalyse-brandenburg/infos-fuer-schulen/#EVE"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Informationen Schul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4038406</xdr:colOff>
      <xdr:row>10</xdr:row>
      <xdr:rowOff>826148</xdr:rowOff>
    </xdr:from>
    <xdr:to>
      <xdr:col>1</xdr:col>
      <xdr:colOff>5063801</xdr:colOff>
      <xdr:row>10</xdr:row>
      <xdr:rowOff>1010816</xdr:rowOff>
    </xdr:to>
    <xdr:sp macro="" textlink="">
      <xdr:nvSpPr>
        <xdr:cNvPr id="4" name="Rechteck 3">
          <a:hlinkClick xmlns:r="http://schemas.openxmlformats.org/officeDocument/2006/relationships" r:id="rId1"/>
          <a:extLst>
            <a:ext uri="{FF2B5EF4-FFF2-40B4-BE49-F238E27FC236}">
              <a16:creationId xmlns:a16="http://schemas.microsoft.com/office/drawing/2014/main" id="{E9826EBC-CEC2-4428-8FD5-DDE8A2618608}"/>
            </a:ext>
          </a:extLst>
        </xdr:cNvPr>
        <xdr:cNvSpPr/>
      </xdr:nvSpPr>
      <xdr:spPr>
        <a:xfrm>
          <a:off x="6467281" y="4017023"/>
          <a:ext cx="1025395" cy="127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42334</xdr:colOff>
      <xdr:row>11</xdr:row>
      <xdr:rowOff>179916</xdr:rowOff>
    </xdr:from>
    <xdr:to>
      <xdr:col>2</xdr:col>
      <xdr:colOff>10584</xdr:colOff>
      <xdr:row>13</xdr:row>
      <xdr:rowOff>211666</xdr:rowOff>
    </xdr:to>
    <xdr:sp macro="" textlink="">
      <xdr:nvSpPr>
        <xdr:cNvPr id="5" name="Rechteck 4">
          <a:hlinkClick xmlns:r="http://schemas.openxmlformats.org/officeDocument/2006/relationships" r:id="rId2"/>
          <a:extLst>
            <a:ext uri="{FF2B5EF4-FFF2-40B4-BE49-F238E27FC236}">
              <a16:creationId xmlns:a16="http://schemas.microsoft.com/office/drawing/2014/main" id="{3D5FAA45-9064-4B84-840D-423845D8EC35}"/>
            </a:ext>
          </a:extLst>
        </xdr:cNvPr>
        <xdr:cNvSpPr/>
      </xdr:nvSpPr>
      <xdr:spPr>
        <a:xfrm>
          <a:off x="2476501" y="4582583"/>
          <a:ext cx="4974166"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2406651</xdr:colOff>
      <xdr:row>9</xdr:row>
      <xdr:rowOff>560917</xdr:rowOff>
    </xdr:from>
    <xdr:to>
      <xdr:col>2</xdr:col>
      <xdr:colOff>63500</xdr:colOff>
      <xdr:row>11</xdr:row>
      <xdr:rowOff>10584</xdr:rowOff>
    </xdr:to>
    <xdr:sp macro="" textlink="">
      <xdr:nvSpPr>
        <xdr:cNvPr id="13" name="Rechteck 12">
          <a:hlinkClick xmlns:r="http://schemas.openxmlformats.org/officeDocument/2006/relationships" r:id="rId1"/>
          <a:extLst>
            <a:ext uri="{FF2B5EF4-FFF2-40B4-BE49-F238E27FC236}">
              <a16:creationId xmlns:a16="http://schemas.microsoft.com/office/drawing/2014/main" id="{0C7A31E4-F4BD-405F-B40C-43FD2C4EAADB}"/>
            </a:ext>
          </a:extLst>
        </xdr:cNvPr>
        <xdr:cNvSpPr/>
      </xdr:nvSpPr>
      <xdr:spPr>
        <a:xfrm>
          <a:off x="2406651" y="3249084"/>
          <a:ext cx="5350932" cy="135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52917</xdr:colOff>
      <xdr:row>4</xdr:row>
      <xdr:rowOff>74085</xdr:rowOff>
    </xdr:from>
    <xdr:to>
      <xdr:col>7</xdr:col>
      <xdr:colOff>21167</xdr:colOff>
      <xdr:row>6</xdr:row>
      <xdr:rowOff>201084</xdr:rowOff>
    </xdr:to>
    <xdr:sp macro="" textlink="">
      <xdr:nvSpPr>
        <xdr:cNvPr id="14" name="Pfeil: nach rechts 13">
          <a:hlinkClick xmlns:r="http://schemas.openxmlformats.org/officeDocument/2006/relationships" r:id="rId3"/>
          <a:extLst>
            <a:ext uri="{FF2B5EF4-FFF2-40B4-BE49-F238E27FC236}">
              <a16:creationId xmlns:a16="http://schemas.microsoft.com/office/drawing/2014/main" id="{DABD7A5C-C41F-4026-BD04-9883ADCD41F4}"/>
            </a:ext>
          </a:extLst>
        </xdr:cNvPr>
        <xdr:cNvSpPr/>
      </xdr:nvSpPr>
      <xdr:spPr>
        <a:xfrm>
          <a:off x="8699500" y="1037168"/>
          <a:ext cx="2254250" cy="709083"/>
        </a:xfrm>
        <a:prstGeom prst="rightArrow">
          <a:avLst/>
        </a:prstGeom>
        <a:solidFill>
          <a:schemeClr val="accent4"/>
        </a:solidFill>
        <a:ln w="349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1"/>
              </a:solidFill>
            </a:rPr>
            <a:t>zurück zu Meldeformular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588818</xdr:colOff>
      <xdr:row>25</xdr:row>
      <xdr:rowOff>2</xdr:rowOff>
    </xdr:from>
    <xdr:to>
      <xdr:col>13</xdr:col>
      <xdr:colOff>121228</xdr:colOff>
      <xdr:row>25</xdr:row>
      <xdr:rowOff>190502</xdr:rowOff>
    </xdr:to>
    <xdr:sp macro="" textlink="">
      <xdr:nvSpPr>
        <xdr:cNvPr id="3" name="Rechteck 2">
          <a:hlinkClick xmlns:r="http://schemas.openxmlformats.org/officeDocument/2006/relationships" r:id="rId1"/>
          <a:extLst>
            <a:ext uri="{FF2B5EF4-FFF2-40B4-BE49-F238E27FC236}">
              <a16:creationId xmlns:a16="http://schemas.microsoft.com/office/drawing/2014/main" id="{11773292-9E0F-4F84-B3BE-0E950F01A73C}"/>
            </a:ext>
          </a:extLst>
        </xdr:cNvPr>
        <xdr:cNvSpPr/>
      </xdr:nvSpPr>
      <xdr:spPr>
        <a:xfrm>
          <a:off x="5922818" y="4615297"/>
          <a:ext cx="415637" cy="190500"/>
        </a:xfrm>
        <a:prstGeom prst="rect">
          <a:avLst/>
        </a:prstGeom>
        <a:solidFill>
          <a:srgbClr val="FFFFFF">
            <a:alpha val="0"/>
          </a:srgbClr>
        </a:solidFill>
        <a:ln>
          <a:solidFill>
            <a:schemeClr val="bg2">
              <a:lumMod val="9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8" tint="0.79998168889431442"/>
    <pageSetUpPr fitToPage="1"/>
  </sheetPr>
  <dimension ref="A1:Z232"/>
  <sheetViews>
    <sheetView zoomScale="115" zoomScaleNormal="115" zoomScaleSheetLayoutView="100" workbookViewId="0">
      <selection activeCell="B16" sqref="B16:C16"/>
    </sheetView>
  </sheetViews>
  <sheetFormatPr baseColWidth="10" defaultColWidth="11.44140625" defaultRowHeight="14.4" x14ac:dyDescent="0.3"/>
  <cols>
    <col min="1" max="1" width="2.88671875" style="57" customWidth="1"/>
    <col min="2" max="2" width="10.6640625" style="41" customWidth="1"/>
    <col min="3" max="3" width="74.5546875" style="57" customWidth="1"/>
    <col min="4" max="4" width="2.88671875" style="57" customWidth="1"/>
    <col min="5" max="26" width="11.44140625" style="78"/>
    <col min="27" max="16384" width="11.44140625" style="41"/>
  </cols>
  <sheetData>
    <row r="1" spans="1:11" ht="40.5" customHeight="1" x14ac:dyDescent="0.3">
      <c r="A1" s="55"/>
      <c r="B1" s="176" t="s">
        <v>380</v>
      </c>
      <c r="C1" s="176"/>
      <c r="D1" s="55"/>
    </row>
    <row r="2" spans="1:11" ht="12" customHeight="1" x14ac:dyDescent="0.3">
      <c r="A2" s="56"/>
      <c r="B2" s="82"/>
      <c r="C2" s="56"/>
      <c r="D2" s="56"/>
    </row>
    <row r="3" spans="1:11" x14ac:dyDescent="0.3">
      <c r="A3" s="56"/>
      <c r="B3" s="83" t="s">
        <v>24</v>
      </c>
      <c r="C3" s="56"/>
      <c r="D3" s="56"/>
    </row>
    <row r="4" spans="1:11" ht="12" customHeight="1" thickBot="1" x14ac:dyDescent="0.35">
      <c r="A4" s="56"/>
      <c r="B4" s="82"/>
      <c r="C4" s="56"/>
      <c r="D4" s="56"/>
    </row>
    <row r="5" spans="1:11" ht="43.2" customHeight="1" x14ac:dyDescent="0.3">
      <c r="A5" s="56" t="s">
        <v>202</v>
      </c>
      <c r="B5" s="189" t="s">
        <v>198</v>
      </c>
      <c r="C5" s="190"/>
      <c r="D5" s="56"/>
      <c r="E5" s="123"/>
      <c r="F5" s="123"/>
      <c r="G5" s="123"/>
      <c r="H5" s="123"/>
      <c r="I5" s="123"/>
      <c r="J5" s="123"/>
      <c r="K5" s="123"/>
    </row>
    <row r="6" spans="1:11" ht="8.25" customHeight="1" thickBot="1" x14ac:dyDescent="0.35">
      <c r="A6" s="56"/>
      <c r="B6" s="181"/>
      <c r="C6" s="180"/>
      <c r="D6" s="56"/>
      <c r="E6" s="81"/>
      <c r="F6" s="81"/>
      <c r="G6" s="81"/>
      <c r="H6" s="81"/>
      <c r="I6" s="81"/>
      <c r="J6" s="81"/>
      <c r="K6" s="81"/>
    </row>
    <row r="7" spans="1:11" ht="72" customHeight="1" x14ac:dyDescent="0.3">
      <c r="A7" s="56" t="s">
        <v>202</v>
      </c>
      <c r="B7" s="177" t="s">
        <v>203</v>
      </c>
      <c r="C7" s="178"/>
      <c r="D7" s="56"/>
    </row>
    <row r="8" spans="1:11" ht="8.25" customHeight="1" thickBot="1" x14ac:dyDescent="0.35">
      <c r="A8" s="56"/>
      <c r="B8" s="179"/>
      <c r="C8" s="180"/>
      <c r="D8" s="56"/>
    </row>
    <row r="9" spans="1:11" ht="43.2" customHeight="1" x14ac:dyDescent="0.3">
      <c r="A9" s="56" t="s">
        <v>202</v>
      </c>
      <c r="B9" s="189" t="s">
        <v>381</v>
      </c>
      <c r="C9" s="190"/>
      <c r="D9" s="56"/>
    </row>
    <row r="10" spans="1:11" ht="8.25" customHeight="1" thickBot="1" x14ac:dyDescent="0.35">
      <c r="A10" s="56"/>
      <c r="B10" s="181"/>
      <c r="C10" s="180"/>
      <c r="D10" s="56"/>
    </row>
    <row r="11" spans="1:11" ht="16.2" customHeight="1" x14ac:dyDescent="0.3">
      <c r="A11" s="56" t="s">
        <v>202</v>
      </c>
      <c r="B11" s="183" t="s">
        <v>410</v>
      </c>
      <c r="C11" s="184"/>
      <c r="D11" s="56"/>
    </row>
    <row r="12" spans="1:11" ht="16.2" customHeight="1" x14ac:dyDescent="0.3">
      <c r="A12" s="56"/>
      <c r="B12" s="185" t="s">
        <v>407</v>
      </c>
      <c r="C12" s="182" t="str">
        <f>Fristen!D2</f>
        <v>vom 01.01.2024 bis 18.10.2024</v>
      </c>
      <c r="D12" s="56"/>
    </row>
    <row r="13" spans="1:11" ht="16.2" customHeight="1" x14ac:dyDescent="0.3">
      <c r="A13" s="56"/>
      <c r="B13" s="185" t="s">
        <v>409</v>
      </c>
      <c r="C13" s="182" t="str">
        <f>Fristen!D9</f>
        <v>vom 02.09.2024 bis 22.11.2024</v>
      </c>
      <c r="D13" s="56"/>
    </row>
    <row r="14" spans="1:11" x14ac:dyDescent="0.3">
      <c r="A14" s="56"/>
      <c r="B14" s="185" t="s">
        <v>408</v>
      </c>
      <c r="C14" s="182" t="str">
        <f>Fristen!D10</f>
        <v>vom 01.01.2024 bis 17.07.2024</v>
      </c>
      <c r="D14" s="56"/>
    </row>
    <row r="15" spans="1:11" x14ac:dyDescent="0.3">
      <c r="A15" s="56"/>
      <c r="B15" s="186"/>
      <c r="C15" s="182"/>
      <c r="D15" s="56"/>
    </row>
    <row r="16" spans="1:11" ht="41.4" customHeight="1" x14ac:dyDescent="0.3">
      <c r="A16" s="56"/>
      <c r="B16" s="187" t="s">
        <v>406</v>
      </c>
      <c r="C16" s="188"/>
      <c r="D16" s="56"/>
    </row>
    <row r="17" spans="1:26" ht="8.25" customHeight="1" thickBot="1" x14ac:dyDescent="0.35">
      <c r="A17" s="56"/>
      <c r="B17" s="181"/>
      <c r="C17" s="180"/>
      <c r="D17" s="56"/>
    </row>
    <row r="18" spans="1:26" x14ac:dyDescent="0.3">
      <c r="A18" s="56"/>
      <c r="B18" s="84" t="s">
        <v>25</v>
      </c>
      <c r="C18" s="56"/>
      <c r="D18" s="56"/>
    </row>
    <row r="19" spans="1:26" ht="6.6" customHeight="1" thickBot="1" x14ac:dyDescent="0.35">
      <c r="A19" s="56"/>
      <c r="B19" s="82"/>
      <c r="C19" s="56"/>
      <c r="D19" s="56"/>
    </row>
    <row r="20" spans="1:26" s="44" customFormat="1" ht="45" customHeight="1" x14ac:dyDescent="0.3">
      <c r="A20" s="56" t="s">
        <v>202</v>
      </c>
      <c r="B20" s="189" t="s">
        <v>376</v>
      </c>
      <c r="C20" s="190"/>
      <c r="D20" s="56"/>
      <c r="E20" s="79"/>
      <c r="F20" s="79"/>
      <c r="G20" s="79"/>
      <c r="H20" s="79"/>
      <c r="I20" s="79"/>
      <c r="J20" s="79"/>
      <c r="K20" s="79"/>
      <c r="L20" s="79"/>
      <c r="M20" s="79"/>
      <c r="N20" s="79"/>
      <c r="O20" s="79"/>
      <c r="P20" s="79"/>
      <c r="Q20" s="79"/>
      <c r="R20" s="79"/>
      <c r="S20" s="79"/>
      <c r="T20" s="79"/>
      <c r="U20" s="79"/>
      <c r="V20" s="79"/>
      <c r="W20" s="79"/>
      <c r="X20" s="79"/>
      <c r="Y20" s="79"/>
      <c r="Z20" s="79"/>
    </row>
    <row r="21" spans="1:26" s="44" customFormat="1" ht="8.25" customHeight="1" thickBot="1" x14ac:dyDescent="0.35">
      <c r="A21" s="56"/>
      <c r="B21" s="191"/>
      <c r="C21" s="180"/>
      <c r="D21" s="56"/>
      <c r="E21" s="79"/>
      <c r="F21" s="79"/>
      <c r="G21" s="79"/>
      <c r="H21" s="79"/>
      <c r="I21" s="79"/>
      <c r="J21" s="79"/>
      <c r="K21" s="79"/>
      <c r="L21" s="79"/>
      <c r="M21" s="79"/>
      <c r="N21" s="79"/>
      <c r="O21" s="79"/>
      <c r="P21" s="79"/>
      <c r="Q21" s="79"/>
      <c r="R21" s="79"/>
      <c r="S21" s="79"/>
      <c r="T21" s="79"/>
      <c r="U21" s="79"/>
      <c r="V21" s="79"/>
      <c r="W21" s="79"/>
      <c r="X21" s="79"/>
      <c r="Y21" s="79"/>
      <c r="Z21" s="79"/>
    </row>
    <row r="22" spans="1:26" ht="28.8" customHeight="1" x14ac:dyDescent="0.3">
      <c r="A22" s="56" t="s">
        <v>202</v>
      </c>
      <c r="B22" s="189" t="s">
        <v>377</v>
      </c>
      <c r="C22" s="190"/>
      <c r="D22" s="56"/>
    </row>
    <row r="23" spans="1:26" ht="8.25" customHeight="1" thickBot="1" x14ac:dyDescent="0.35">
      <c r="A23" s="56"/>
      <c r="B23" s="192"/>
      <c r="C23" s="180"/>
      <c r="D23" s="56"/>
    </row>
    <row r="24" spans="1:26" ht="45.6" customHeight="1" x14ac:dyDescent="0.3">
      <c r="A24" s="56" t="s">
        <v>202</v>
      </c>
      <c r="B24" s="183" t="s">
        <v>405</v>
      </c>
      <c r="C24" s="184"/>
      <c r="D24" s="56"/>
    </row>
    <row r="25" spans="1:26" ht="8.25" customHeight="1" thickBot="1" x14ac:dyDescent="0.35">
      <c r="A25" s="56"/>
      <c r="B25" s="193"/>
      <c r="C25" s="180"/>
      <c r="D25" s="56"/>
    </row>
    <row r="26" spans="1:26" ht="46.8" customHeight="1" x14ac:dyDescent="0.3">
      <c r="A26" s="56" t="s">
        <v>202</v>
      </c>
      <c r="B26" s="183" t="s">
        <v>193</v>
      </c>
      <c r="C26" s="184"/>
      <c r="D26" s="56"/>
    </row>
    <row r="27" spans="1:26" ht="8.25" customHeight="1" thickBot="1" x14ac:dyDescent="0.35">
      <c r="A27" s="56"/>
      <c r="B27" s="193"/>
      <c r="C27" s="180"/>
      <c r="D27" s="56"/>
    </row>
    <row r="28" spans="1:26" ht="33.6" customHeight="1" thickBot="1" x14ac:dyDescent="0.35">
      <c r="A28" s="56" t="s">
        <v>202</v>
      </c>
      <c r="B28" s="194" t="s">
        <v>201</v>
      </c>
      <c r="C28" s="195"/>
      <c r="D28" s="56"/>
    </row>
    <row r="29" spans="1:26" x14ac:dyDescent="0.3">
      <c r="A29" s="56"/>
      <c r="B29" s="175"/>
      <c r="C29" s="174"/>
      <c r="D29" s="56"/>
    </row>
    <row r="30" spans="1:26" s="78" customFormat="1" x14ac:dyDescent="0.3">
      <c r="A30" s="80"/>
      <c r="C30" s="80"/>
      <c r="D30" s="80"/>
    </row>
    <row r="31" spans="1:26" s="78" customFormat="1" x14ac:dyDescent="0.3">
      <c r="A31" s="80"/>
      <c r="C31" s="80"/>
      <c r="D31" s="80"/>
    </row>
    <row r="32" spans="1:26" s="78" customFormat="1" x14ac:dyDescent="0.3">
      <c r="A32" s="80"/>
      <c r="C32" s="80"/>
      <c r="D32" s="80"/>
    </row>
    <row r="33" spans="1:4" s="78" customFormat="1" x14ac:dyDescent="0.3">
      <c r="A33" s="80"/>
      <c r="C33" s="80"/>
      <c r="D33" s="80"/>
    </row>
    <row r="34" spans="1:4" s="78" customFormat="1" x14ac:dyDescent="0.3">
      <c r="A34" s="80"/>
      <c r="C34" s="80"/>
      <c r="D34" s="80"/>
    </row>
    <row r="35" spans="1:4" s="78" customFormat="1" x14ac:dyDescent="0.3">
      <c r="A35" s="80"/>
      <c r="C35" s="80"/>
      <c r="D35" s="80"/>
    </row>
    <row r="36" spans="1:4" s="78" customFormat="1" x14ac:dyDescent="0.3">
      <c r="A36" s="80"/>
      <c r="C36" s="80"/>
      <c r="D36" s="80"/>
    </row>
    <row r="37" spans="1:4" s="78" customFormat="1" x14ac:dyDescent="0.3">
      <c r="A37" s="80"/>
      <c r="C37" s="80"/>
      <c r="D37" s="80"/>
    </row>
    <row r="38" spans="1:4" s="78" customFormat="1" x14ac:dyDescent="0.3">
      <c r="A38" s="80"/>
      <c r="C38" s="80"/>
      <c r="D38" s="80"/>
    </row>
    <row r="39" spans="1:4" s="78" customFormat="1" x14ac:dyDescent="0.3">
      <c r="A39" s="80"/>
      <c r="C39" s="80"/>
      <c r="D39" s="80"/>
    </row>
    <row r="40" spans="1:4" s="78" customFormat="1" x14ac:dyDescent="0.3">
      <c r="A40" s="80"/>
      <c r="C40" s="80"/>
      <c r="D40" s="80"/>
    </row>
    <row r="41" spans="1:4" s="78" customFormat="1" x14ac:dyDescent="0.3">
      <c r="A41" s="80"/>
      <c r="C41" s="80"/>
      <c r="D41" s="80"/>
    </row>
    <row r="42" spans="1:4" s="78" customFormat="1" x14ac:dyDescent="0.3">
      <c r="A42" s="80"/>
      <c r="C42" s="80"/>
      <c r="D42" s="80"/>
    </row>
    <row r="43" spans="1:4" s="78" customFormat="1" x14ac:dyDescent="0.3">
      <c r="A43" s="80"/>
      <c r="C43" s="80"/>
      <c r="D43" s="80"/>
    </row>
    <row r="44" spans="1:4" s="78" customFormat="1" x14ac:dyDescent="0.3">
      <c r="A44" s="80"/>
      <c r="C44" s="80"/>
      <c r="D44" s="80"/>
    </row>
    <row r="45" spans="1:4" s="78" customFormat="1" x14ac:dyDescent="0.3">
      <c r="A45" s="80"/>
      <c r="C45" s="80"/>
      <c r="D45" s="80"/>
    </row>
    <row r="46" spans="1:4" s="78" customFormat="1" x14ac:dyDescent="0.3">
      <c r="A46" s="80"/>
      <c r="C46" s="80"/>
      <c r="D46" s="80"/>
    </row>
    <row r="47" spans="1:4" s="78" customFormat="1" x14ac:dyDescent="0.3">
      <c r="A47" s="80"/>
      <c r="C47" s="80"/>
      <c r="D47" s="80"/>
    </row>
    <row r="48" spans="1:4" s="78" customFormat="1" x14ac:dyDescent="0.3">
      <c r="A48" s="80"/>
      <c r="C48" s="80"/>
      <c r="D48" s="80"/>
    </row>
    <row r="49" spans="1:4" s="78" customFormat="1" x14ac:dyDescent="0.3">
      <c r="A49" s="80"/>
      <c r="C49" s="80"/>
      <c r="D49" s="80"/>
    </row>
    <row r="50" spans="1:4" s="78" customFormat="1" x14ac:dyDescent="0.3">
      <c r="A50" s="80"/>
      <c r="C50" s="80"/>
      <c r="D50" s="80"/>
    </row>
    <row r="51" spans="1:4" s="78" customFormat="1" x14ac:dyDescent="0.3">
      <c r="A51" s="80"/>
      <c r="C51" s="80"/>
      <c r="D51" s="80"/>
    </row>
    <row r="52" spans="1:4" s="78" customFormat="1" x14ac:dyDescent="0.3">
      <c r="A52" s="80"/>
      <c r="C52" s="80"/>
      <c r="D52" s="80"/>
    </row>
    <row r="53" spans="1:4" s="78" customFormat="1" x14ac:dyDescent="0.3">
      <c r="A53" s="80"/>
      <c r="C53" s="80"/>
      <c r="D53" s="80"/>
    </row>
    <row r="54" spans="1:4" s="78" customFormat="1" x14ac:dyDescent="0.3">
      <c r="A54" s="80"/>
      <c r="C54" s="80"/>
      <c r="D54" s="80"/>
    </row>
    <row r="55" spans="1:4" s="78" customFormat="1" x14ac:dyDescent="0.3">
      <c r="A55" s="80"/>
      <c r="C55" s="80"/>
      <c r="D55" s="80"/>
    </row>
    <row r="56" spans="1:4" s="78" customFormat="1" x14ac:dyDescent="0.3">
      <c r="A56" s="80"/>
      <c r="C56" s="80"/>
      <c r="D56" s="80"/>
    </row>
    <row r="57" spans="1:4" s="78" customFormat="1" x14ac:dyDescent="0.3">
      <c r="A57" s="80"/>
      <c r="C57" s="80"/>
      <c r="D57" s="80"/>
    </row>
    <row r="58" spans="1:4" s="78" customFormat="1" x14ac:dyDescent="0.3">
      <c r="A58" s="80"/>
      <c r="C58" s="80"/>
      <c r="D58" s="80"/>
    </row>
    <row r="59" spans="1:4" s="78" customFormat="1" x14ac:dyDescent="0.3">
      <c r="A59" s="80"/>
      <c r="C59" s="80"/>
      <c r="D59" s="80"/>
    </row>
    <row r="60" spans="1:4" s="78" customFormat="1" x14ac:dyDescent="0.3">
      <c r="A60" s="80"/>
      <c r="C60" s="80"/>
      <c r="D60" s="80"/>
    </row>
    <row r="61" spans="1:4" s="78" customFormat="1" x14ac:dyDescent="0.3">
      <c r="A61" s="80"/>
      <c r="C61" s="80"/>
      <c r="D61" s="80"/>
    </row>
    <row r="62" spans="1:4" s="78" customFormat="1" x14ac:dyDescent="0.3">
      <c r="A62" s="80"/>
      <c r="C62" s="80"/>
      <c r="D62" s="80"/>
    </row>
    <row r="63" spans="1:4" s="78" customFormat="1" x14ac:dyDescent="0.3">
      <c r="A63" s="80"/>
      <c r="C63" s="80"/>
      <c r="D63" s="80"/>
    </row>
    <row r="64" spans="1:4" s="78" customFormat="1" x14ac:dyDescent="0.3">
      <c r="A64" s="80"/>
      <c r="C64" s="80"/>
      <c r="D64" s="80"/>
    </row>
    <row r="65" spans="1:4" s="78" customFormat="1" x14ac:dyDescent="0.3">
      <c r="A65" s="80"/>
      <c r="C65" s="80"/>
      <c r="D65" s="80"/>
    </row>
    <row r="66" spans="1:4" s="78" customFormat="1" x14ac:dyDescent="0.3">
      <c r="A66" s="80"/>
      <c r="C66" s="80"/>
      <c r="D66" s="80"/>
    </row>
    <row r="67" spans="1:4" s="78" customFormat="1" x14ac:dyDescent="0.3">
      <c r="A67" s="80"/>
      <c r="C67" s="80"/>
      <c r="D67" s="80"/>
    </row>
    <row r="68" spans="1:4" s="78" customFormat="1" x14ac:dyDescent="0.3">
      <c r="A68" s="80"/>
      <c r="C68" s="80"/>
      <c r="D68" s="80"/>
    </row>
    <row r="69" spans="1:4" s="78" customFormat="1" x14ac:dyDescent="0.3">
      <c r="A69" s="80"/>
      <c r="C69" s="80"/>
      <c r="D69" s="80"/>
    </row>
    <row r="70" spans="1:4" s="78" customFormat="1" x14ac:dyDescent="0.3">
      <c r="A70" s="80"/>
      <c r="C70" s="80"/>
      <c r="D70" s="80"/>
    </row>
    <row r="71" spans="1:4" s="78" customFormat="1" x14ac:dyDescent="0.3">
      <c r="A71" s="80"/>
      <c r="C71" s="80"/>
      <c r="D71" s="80"/>
    </row>
    <row r="72" spans="1:4" s="78" customFormat="1" x14ac:dyDescent="0.3">
      <c r="A72" s="80"/>
      <c r="C72" s="80"/>
      <c r="D72" s="80"/>
    </row>
    <row r="73" spans="1:4" s="78" customFormat="1" x14ac:dyDescent="0.3">
      <c r="A73" s="80"/>
      <c r="C73" s="80"/>
      <c r="D73" s="80"/>
    </row>
    <row r="74" spans="1:4" s="78" customFormat="1" x14ac:dyDescent="0.3">
      <c r="A74" s="80"/>
      <c r="C74" s="80"/>
      <c r="D74" s="80"/>
    </row>
    <row r="75" spans="1:4" s="78" customFormat="1" x14ac:dyDescent="0.3">
      <c r="A75" s="80"/>
      <c r="C75" s="80"/>
      <c r="D75" s="80"/>
    </row>
    <row r="76" spans="1:4" s="78" customFormat="1" x14ac:dyDescent="0.3">
      <c r="A76" s="80"/>
      <c r="C76" s="80"/>
      <c r="D76" s="80"/>
    </row>
    <row r="77" spans="1:4" s="78" customFormat="1" x14ac:dyDescent="0.3">
      <c r="A77" s="80"/>
      <c r="C77" s="80"/>
      <c r="D77" s="80"/>
    </row>
    <row r="78" spans="1:4" s="78" customFormat="1" x14ac:dyDescent="0.3">
      <c r="A78" s="80"/>
      <c r="C78" s="80"/>
      <c r="D78" s="80"/>
    </row>
    <row r="79" spans="1:4" s="78" customFormat="1" x14ac:dyDescent="0.3">
      <c r="A79" s="80"/>
      <c r="C79" s="80"/>
      <c r="D79" s="80"/>
    </row>
    <row r="80" spans="1:4" s="78" customFormat="1" x14ac:dyDescent="0.3">
      <c r="A80" s="80"/>
      <c r="C80" s="80"/>
      <c r="D80" s="80"/>
    </row>
    <row r="81" spans="1:4" s="78" customFormat="1" x14ac:dyDescent="0.3">
      <c r="A81" s="80"/>
      <c r="C81" s="80"/>
      <c r="D81" s="80"/>
    </row>
    <row r="82" spans="1:4" s="78" customFormat="1" x14ac:dyDescent="0.3">
      <c r="A82" s="80"/>
      <c r="C82" s="80"/>
      <c r="D82" s="80"/>
    </row>
    <row r="83" spans="1:4" s="78" customFormat="1" x14ac:dyDescent="0.3">
      <c r="A83" s="80"/>
      <c r="C83" s="80"/>
      <c r="D83" s="80"/>
    </row>
    <row r="84" spans="1:4" s="78" customFormat="1" x14ac:dyDescent="0.3">
      <c r="A84" s="80"/>
      <c r="C84" s="80"/>
      <c r="D84" s="80"/>
    </row>
    <row r="85" spans="1:4" s="78" customFormat="1" x14ac:dyDescent="0.3">
      <c r="A85" s="80"/>
      <c r="C85" s="80"/>
      <c r="D85" s="80"/>
    </row>
    <row r="86" spans="1:4" s="78" customFormat="1" x14ac:dyDescent="0.3">
      <c r="A86" s="80"/>
      <c r="C86" s="80"/>
      <c r="D86" s="80"/>
    </row>
    <row r="87" spans="1:4" s="78" customFormat="1" x14ac:dyDescent="0.3">
      <c r="A87" s="80"/>
      <c r="C87" s="80"/>
      <c r="D87" s="80"/>
    </row>
    <row r="88" spans="1:4" s="78" customFormat="1" x14ac:dyDescent="0.3">
      <c r="A88" s="80"/>
      <c r="C88" s="80"/>
      <c r="D88" s="80"/>
    </row>
    <row r="89" spans="1:4" s="78" customFormat="1" x14ac:dyDescent="0.3">
      <c r="A89" s="80"/>
      <c r="C89" s="80"/>
      <c r="D89" s="80"/>
    </row>
    <row r="90" spans="1:4" s="78" customFormat="1" x14ac:dyDescent="0.3">
      <c r="A90" s="80"/>
      <c r="C90" s="80"/>
      <c r="D90" s="80"/>
    </row>
    <row r="91" spans="1:4" s="78" customFormat="1" x14ac:dyDescent="0.3">
      <c r="A91" s="80"/>
      <c r="C91" s="80"/>
      <c r="D91" s="80"/>
    </row>
    <row r="92" spans="1:4" s="78" customFormat="1" x14ac:dyDescent="0.3">
      <c r="A92" s="80"/>
      <c r="C92" s="80"/>
      <c r="D92" s="80"/>
    </row>
    <row r="93" spans="1:4" s="78" customFormat="1" x14ac:dyDescent="0.3">
      <c r="A93" s="80"/>
      <c r="C93" s="80"/>
      <c r="D93" s="80"/>
    </row>
    <row r="94" spans="1:4" s="78" customFormat="1" x14ac:dyDescent="0.3">
      <c r="A94" s="80"/>
      <c r="C94" s="80"/>
      <c r="D94" s="80"/>
    </row>
    <row r="95" spans="1:4" s="78" customFormat="1" x14ac:dyDescent="0.3">
      <c r="A95" s="80"/>
      <c r="C95" s="80"/>
      <c r="D95" s="80"/>
    </row>
    <row r="96" spans="1:4" s="78" customFormat="1" x14ac:dyDescent="0.3">
      <c r="A96" s="80"/>
      <c r="C96" s="80"/>
      <c r="D96" s="80"/>
    </row>
    <row r="97" spans="1:4" s="78" customFormat="1" x14ac:dyDescent="0.3">
      <c r="A97" s="80"/>
      <c r="C97" s="80"/>
      <c r="D97" s="80"/>
    </row>
    <row r="98" spans="1:4" s="78" customFormat="1" x14ac:dyDescent="0.3">
      <c r="A98" s="80"/>
      <c r="C98" s="80"/>
      <c r="D98" s="80"/>
    </row>
    <row r="99" spans="1:4" s="78" customFormat="1" x14ac:dyDescent="0.3">
      <c r="A99" s="80"/>
      <c r="C99" s="80"/>
      <c r="D99" s="80"/>
    </row>
    <row r="100" spans="1:4" s="78" customFormat="1" x14ac:dyDescent="0.3">
      <c r="A100" s="80"/>
      <c r="C100" s="80"/>
      <c r="D100" s="80"/>
    </row>
    <row r="101" spans="1:4" s="78" customFormat="1" x14ac:dyDescent="0.3">
      <c r="A101" s="80"/>
      <c r="C101" s="80"/>
      <c r="D101" s="80"/>
    </row>
    <row r="102" spans="1:4" s="78" customFormat="1" x14ac:dyDescent="0.3">
      <c r="A102" s="80"/>
      <c r="C102" s="80"/>
      <c r="D102" s="80"/>
    </row>
    <row r="103" spans="1:4" s="78" customFormat="1" x14ac:dyDescent="0.3">
      <c r="A103" s="80"/>
      <c r="C103" s="80"/>
      <c r="D103" s="80"/>
    </row>
    <row r="104" spans="1:4" s="78" customFormat="1" x14ac:dyDescent="0.3">
      <c r="A104" s="80"/>
      <c r="C104" s="80"/>
      <c r="D104" s="80"/>
    </row>
    <row r="105" spans="1:4" s="78" customFormat="1" x14ac:dyDescent="0.3">
      <c r="A105" s="80"/>
      <c r="C105" s="80"/>
      <c r="D105" s="80"/>
    </row>
    <row r="106" spans="1:4" s="78" customFormat="1" x14ac:dyDescent="0.3">
      <c r="A106" s="80"/>
      <c r="C106" s="80"/>
      <c r="D106" s="80"/>
    </row>
    <row r="107" spans="1:4" s="78" customFormat="1" x14ac:dyDescent="0.3">
      <c r="A107" s="80"/>
      <c r="C107" s="80"/>
      <c r="D107" s="80"/>
    </row>
    <row r="108" spans="1:4" s="78" customFormat="1" x14ac:dyDescent="0.3">
      <c r="A108" s="80"/>
      <c r="C108" s="80"/>
      <c r="D108" s="80"/>
    </row>
    <row r="109" spans="1:4" s="78" customFormat="1" x14ac:dyDescent="0.3">
      <c r="A109" s="80"/>
      <c r="C109" s="80"/>
      <c r="D109" s="80"/>
    </row>
    <row r="110" spans="1:4" s="78" customFormat="1" x14ac:dyDescent="0.3">
      <c r="A110" s="80"/>
      <c r="C110" s="80"/>
      <c r="D110" s="80"/>
    </row>
    <row r="111" spans="1:4" s="78" customFormat="1" x14ac:dyDescent="0.3">
      <c r="A111" s="80"/>
      <c r="C111" s="80"/>
      <c r="D111" s="80"/>
    </row>
    <row r="112" spans="1:4" s="78" customFormat="1" x14ac:dyDescent="0.3">
      <c r="A112" s="80"/>
      <c r="C112" s="80"/>
      <c r="D112" s="80"/>
    </row>
    <row r="113" spans="1:4" s="78" customFormat="1" x14ac:dyDescent="0.3">
      <c r="A113" s="80"/>
      <c r="C113" s="80"/>
      <c r="D113" s="80"/>
    </row>
    <row r="114" spans="1:4" s="78" customFormat="1" x14ac:dyDescent="0.3">
      <c r="A114" s="80"/>
      <c r="C114" s="80"/>
      <c r="D114" s="80"/>
    </row>
    <row r="115" spans="1:4" s="78" customFormat="1" x14ac:dyDescent="0.3">
      <c r="A115" s="80"/>
      <c r="C115" s="80"/>
      <c r="D115" s="80"/>
    </row>
    <row r="116" spans="1:4" s="78" customFormat="1" x14ac:dyDescent="0.3">
      <c r="A116" s="80"/>
      <c r="C116" s="80"/>
      <c r="D116" s="80"/>
    </row>
    <row r="117" spans="1:4" s="78" customFormat="1" x14ac:dyDescent="0.3">
      <c r="A117" s="80"/>
      <c r="C117" s="80"/>
      <c r="D117" s="80"/>
    </row>
    <row r="118" spans="1:4" s="78" customFormat="1" x14ac:dyDescent="0.3">
      <c r="A118" s="80"/>
      <c r="C118" s="80"/>
      <c r="D118" s="80"/>
    </row>
    <row r="119" spans="1:4" s="78" customFormat="1" x14ac:dyDescent="0.3">
      <c r="A119" s="80"/>
      <c r="C119" s="80"/>
      <c r="D119" s="80"/>
    </row>
    <row r="120" spans="1:4" s="78" customFormat="1" x14ac:dyDescent="0.3">
      <c r="A120" s="80"/>
      <c r="C120" s="80"/>
      <c r="D120" s="80"/>
    </row>
    <row r="121" spans="1:4" s="78" customFormat="1" x14ac:dyDescent="0.3">
      <c r="A121" s="80"/>
      <c r="C121" s="80"/>
      <c r="D121" s="80"/>
    </row>
    <row r="122" spans="1:4" s="78" customFormat="1" x14ac:dyDescent="0.3">
      <c r="A122" s="80"/>
      <c r="C122" s="80"/>
      <c r="D122" s="80"/>
    </row>
    <row r="123" spans="1:4" s="78" customFormat="1" x14ac:dyDescent="0.3">
      <c r="A123" s="80"/>
      <c r="C123" s="80"/>
      <c r="D123" s="80"/>
    </row>
    <row r="124" spans="1:4" s="78" customFormat="1" x14ac:dyDescent="0.3">
      <c r="A124" s="80"/>
      <c r="C124" s="80"/>
      <c r="D124" s="80"/>
    </row>
    <row r="125" spans="1:4" s="78" customFormat="1" x14ac:dyDescent="0.3">
      <c r="A125" s="80"/>
      <c r="C125" s="80"/>
      <c r="D125" s="80"/>
    </row>
    <row r="126" spans="1:4" s="78" customFormat="1" x14ac:dyDescent="0.3">
      <c r="A126" s="80"/>
      <c r="C126" s="80"/>
      <c r="D126" s="80"/>
    </row>
    <row r="127" spans="1:4" s="78" customFormat="1" x14ac:dyDescent="0.3">
      <c r="A127" s="80"/>
      <c r="C127" s="80"/>
      <c r="D127" s="80"/>
    </row>
    <row r="128" spans="1:4" s="78" customFormat="1" x14ac:dyDescent="0.3">
      <c r="A128" s="80"/>
      <c r="C128" s="80"/>
      <c r="D128" s="80"/>
    </row>
    <row r="129" spans="1:4" s="78" customFormat="1" x14ac:dyDescent="0.3">
      <c r="A129" s="80"/>
      <c r="C129" s="80"/>
      <c r="D129" s="80"/>
    </row>
    <row r="130" spans="1:4" s="78" customFormat="1" x14ac:dyDescent="0.3">
      <c r="A130" s="80"/>
      <c r="C130" s="80"/>
      <c r="D130" s="80"/>
    </row>
    <row r="131" spans="1:4" s="78" customFormat="1" x14ac:dyDescent="0.3">
      <c r="A131" s="80"/>
      <c r="C131" s="80"/>
      <c r="D131" s="80"/>
    </row>
    <row r="132" spans="1:4" s="78" customFormat="1" x14ac:dyDescent="0.3">
      <c r="A132" s="80"/>
      <c r="C132" s="80"/>
      <c r="D132" s="80"/>
    </row>
    <row r="133" spans="1:4" s="78" customFormat="1" x14ac:dyDescent="0.3">
      <c r="A133" s="80"/>
      <c r="C133" s="80"/>
      <c r="D133" s="80"/>
    </row>
    <row r="134" spans="1:4" s="78" customFormat="1" x14ac:dyDescent="0.3">
      <c r="A134" s="80"/>
      <c r="C134" s="80"/>
      <c r="D134" s="80"/>
    </row>
    <row r="135" spans="1:4" s="78" customFormat="1" x14ac:dyDescent="0.3">
      <c r="A135" s="80"/>
      <c r="C135" s="80"/>
      <c r="D135" s="80"/>
    </row>
    <row r="136" spans="1:4" s="78" customFormat="1" x14ac:dyDescent="0.3">
      <c r="A136" s="80"/>
      <c r="C136" s="80"/>
      <c r="D136" s="80"/>
    </row>
    <row r="137" spans="1:4" s="78" customFormat="1" x14ac:dyDescent="0.3">
      <c r="A137" s="80"/>
      <c r="C137" s="80"/>
      <c r="D137" s="80"/>
    </row>
    <row r="138" spans="1:4" s="78" customFormat="1" x14ac:dyDescent="0.3">
      <c r="A138" s="80"/>
      <c r="C138" s="80"/>
      <c r="D138" s="80"/>
    </row>
    <row r="139" spans="1:4" s="78" customFormat="1" x14ac:dyDescent="0.3">
      <c r="A139" s="80"/>
      <c r="C139" s="80"/>
      <c r="D139" s="80"/>
    </row>
    <row r="140" spans="1:4" s="78" customFormat="1" x14ac:dyDescent="0.3">
      <c r="A140" s="80"/>
      <c r="C140" s="80"/>
      <c r="D140" s="80"/>
    </row>
    <row r="141" spans="1:4" s="78" customFormat="1" x14ac:dyDescent="0.3">
      <c r="A141" s="80"/>
      <c r="C141" s="80"/>
      <c r="D141" s="80"/>
    </row>
    <row r="142" spans="1:4" s="78" customFormat="1" x14ac:dyDescent="0.3">
      <c r="A142" s="80"/>
      <c r="C142" s="80"/>
      <c r="D142" s="80"/>
    </row>
    <row r="143" spans="1:4" s="78" customFormat="1" x14ac:dyDescent="0.3">
      <c r="A143" s="80"/>
      <c r="C143" s="80"/>
      <c r="D143" s="80"/>
    </row>
    <row r="144" spans="1:4" s="78" customFormat="1" x14ac:dyDescent="0.3">
      <c r="A144" s="80"/>
      <c r="C144" s="80"/>
      <c r="D144" s="80"/>
    </row>
    <row r="145" spans="1:4" s="78" customFormat="1" x14ac:dyDescent="0.3">
      <c r="A145" s="80"/>
      <c r="C145" s="80"/>
      <c r="D145" s="80"/>
    </row>
    <row r="146" spans="1:4" s="78" customFormat="1" x14ac:dyDescent="0.3">
      <c r="A146" s="80"/>
      <c r="C146" s="80"/>
      <c r="D146" s="80"/>
    </row>
    <row r="147" spans="1:4" s="78" customFormat="1" x14ac:dyDescent="0.3">
      <c r="A147" s="80"/>
      <c r="C147" s="80"/>
      <c r="D147" s="80"/>
    </row>
    <row r="148" spans="1:4" s="78" customFormat="1" x14ac:dyDescent="0.3">
      <c r="A148" s="80"/>
      <c r="C148" s="80"/>
      <c r="D148" s="80"/>
    </row>
    <row r="149" spans="1:4" s="78" customFormat="1" x14ac:dyDescent="0.3">
      <c r="A149" s="80"/>
      <c r="C149" s="80"/>
      <c r="D149" s="80"/>
    </row>
    <row r="150" spans="1:4" s="78" customFormat="1" x14ac:dyDescent="0.3">
      <c r="A150" s="80"/>
      <c r="C150" s="80"/>
      <c r="D150" s="80"/>
    </row>
    <row r="151" spans="1:4" s="78" customFormat="1" x14ac:dyDescent="0.3">
      <c r="A151" s="80"/>
      <c r="C151" s="80"/>
      <c r="D151" s="80"/>
    </row>
    <row r="152" spans="1:4" s="78" customFormat="1" x14ac:dyDescent="0.3">
      <c r="A152" s="80"/>
      <c r="C152" s="80"/>
      <c r="D152" s="80"/>
    </row>
    <row r="153" spans="1:4" s="78" customFormat="1" x14ac:dyDescent="0.3">
      <c r="A153" s="80"/>
      <c r="C153" s="80"/>
      <c r="D153" s="80"/>
    </row>
    <row r="154" spans="1:4" s="78" customFormat="1" x14ac:dyDescent="0.3">
      <c r="A154" s="80"/>
      <c r="C154" s="80"/>
      <c r="D154" s="80"/>
    </row>
    <row r="155" spans="1:4" s="78" customFormat="1" x14ac:dyDescent="0.3">
      <c r="A155" s="80"/>
      <c r="C155" s="80"/>
      <c r="D155" s="80"/>
    </row>
    <row r="156" spans="1:4" s="78" customFormat="1" x14ac:dyDescent="0.3">
      <c r="A156" s="80"/>
      <c r="C156" s="80"/>
      <c r="D156" s="80"/>
    </row>
    <row r="157" spans="1:4" s="78" customFormat="1" x14ac:dyDescent="0.3">
      <c r="A157" s="80"/>
      <c r="C157" s="80"/>
      <c r="D157" s="80"/>
    </row>
    <row r="158" spans="1:4" s="78" customFormat="1" x14ac:dyDescent="0.3">
      <c r="A158" s="80"/>
      <c r="C158" s="80"/>
      <c r="D158" s="80"/>
    </row>
    <row r="159" spans="1:4" s="78" customFormat="1" x14ac:dyDescent="0.3">
      <c r="A159" s="80"/>
      <c r="C159" s="80"/>
      <c r="D159" s="80"/>
    </row>
    <row r="160" spans="1:4" s="78" customFormat="1" x14ac:dyDescent="0.3">
      <c r="A160" s="80"/>
      <c r="C160" s="80"/>
      <c r="D160" s="80"/>
    </row>
    <row r="161" spans="1:4" s="78" customFormat="1" x14ac:dyDescent="0.3">
      <c r="A161" s="80"/>
      <c r="C161" s="80"/>
      <c r="D161" s="80"/>
    </row>
    <row r="162" spans="1:4" s="78" customFormat="1" x14ac:dyDescent="0.3">
      <c r="A162" s="80"/>
      <c r="C162" s="80"/>
      <c r="D162" s="80"/>
    </row>
    <row r="163" spans="1:4" s="78" customFormat="1" x14ac:dyDescent="0.3">
      <c r="A163" s="80"/>
      <c r="C163" s="80"/>
      <c r="D163" s="80"/>
    </row>
    <row r="164" spans="1:4" s="78" customFormat="1" x14ac:dyDescent="0.3">
      <c r="A164" s="80"/>
      <c r="C164" s="80"/>
      <c r="D164" s="80"/>
    </row>
    <row r="165" spans="1:4" s="78" customFormat="1" x14ac:dyDescent="0.3">
      <c r="A165" s="80"/>
      <c r="C165" s="80"/>
      <c r="D165" s="80"/>
    </row>
    <row r="166" spans="1:4" s="78" customFormat="1" x14ac:dyDescent="0.3">
      <c r="A166" s="80"/>
      <c r="C166" s="80"/>
      <c r="D166" s="80"/>
    </row>
    <row r="167" spans="1:4" s="78" customFormat="1" x14ac:dyDescent="0.3">
      <c r="A167" s="80"/>
      <c r="C167" s="80"/>
      <c r="D167" s="80"/>
    </row>
    <row r="168" spans="1:4" s="78" customFormat="1" x14ac:dyDescent="0.3">
      <c r="A168" s="80"/>
      <c r="C168" s="80"/>
      <c r="D168" s="80"/>
    </row>
    <row r="169" spans="1:4" s="78" customFormat="1" x14ac:dyDescent="0.3">
      <c r="A169" s="80"/>
      <c r="C169" s="80"/>
      <c r="D169" s="80"/>
    </row>
    <row r="170" spans="1:4" s="78" customFormat="1" x14ac:dyDescent="0.3">
      <c r="A170" s="80"/>
      <c r="C170" s="80"/>
      <c r="D170" s="80"/>
    </row>
    <row r="171" spans="1:4" s="78" customFormat="1" x14ac:dyDescent="0.3">
      <c r="A171" s="80"/>
      <c r="C171" s="80"/>
      <c r="D171" s="80"/>
    </row>
    <row r="172" spans="1:4" s="78" customFormat="1" x14ac:dyDescent="0.3">
      <c r="A172" s="80"/>
      <c r="C172" s="80"/>
      <c r="D172" s="80"/>
    </row>
    <row r="173" spans="1:4" s="78" customFormat="1" x14ac:dyDescent="0.3">
      <c r="A173" s="80"/>
      <c r="C173" s="80"/>
      <c r="D173" s="80"/>
    </row>
    <row r="174" spans="1:4" s="78" customFormat="1" x14ac:dyDescent="0.3">
      <c r="A174" s="80"/>
      <c r="C174" s="80"/>
      <c r="D174" s="80"/>
    </row>
    <row r="175" spans="1:4" s="78" customFormat="1" x14ac:dyDescent="0.3">
      <c r="A175" s="80"/>
      <c r="C175" s="80"/>
      <c r="D175" s="80"/>
    </row>
    <row r="176" spans="1:4" s="78" customFormat="1" x14ac:dyDescent="0.3">
      <c r="A176" s="80"/>
      <c r="C176" s="80"/>
      <c r="D176" s="80"/>
    </row>
    <row r="177" spans="1:4" s="78" customFormat="1" x14ac:dyDescent="0.3">
      <c r="A177" s="80"/>
      <c r="C177" s="80"/>
      <c r="D177" s="80"/>
    </row>
    <row r="178" spans="1:4" s="78" customFormat="1" x14ac:dyDescent="0.3">
      <c r="A178" s="80"/>
      <c r="C178" s="80"/>
      <c r="D178" s="80"/>
    </row>
    <row r="179" spans="1:4" s="78" customFormat="1" x14ac:dyDescent="0.3">
      <c r="A179" s="80"/>
      <c r="C179" s="80"/>
      <c r="D179" s="80"/>
    </row>
    <row r="180" spans="1:4" s="78" customFormat="1" x14ac:dyDescent="0.3">
      <c r="A180" s="80"/>
      <c r="C180" s="80"/>
      <c r="D180" s="80"/>
    </row>
    <row r="181" spans="1:4" s="78" customFormat="1" x14ac:dyDescent="0.3">
      <c r="A181" s="80"/>
      <c r="C181" s="80"/>
      <c r="D181" s="80"/>
    </row>
    <row r="182" spans="1:4" s="78" customFormat="1" x14ac:dyDescent="0.3">
      <c r="A182" s="80"/>
      <c r="C182" s="80"/>
      <c r="D182" s="80"/>
    </row>
    <row r="183" spans="1:4" s="78" customFormat="1" x14ac:dyDescent="0.3">
      <c r="A183" s="80"/>
      <c r="C183" s="80"/>
      <c r="D183" s="80"/>
    </row>
    <row r="184" spans="1:4" s="78" customFormat="1" x14ac:dyDescent="0.3">
      <c r="A184" s="80"/>
      <c r="C184" s="80"/>
      <c r="D184" s="80"/>
    </row>
    <row r="185" spans="1:4" s="78" customFormat="1" x14ac:dyDescent="0.3">
      <c r="A185" s="80"/>
      <c r="C185" s="80"/>
      <c r="D185" s="80"/>
    </row>
    <row r="186" spans="1:4" s="78" customFormat="1" x14ac:dyDescent="0.3">
      <c r="A186" s="80"/>
      <c r="C186" s="80"/>
      <c r="D186" s="80"/>
    </row>
    <row r="187" spans="1:4" s="78" customFormat="1" x14ac:dyDescent="0.3">
      <c r="A187" s="80"/>
      <c r="C187" s="80"/>
      <c r="D187" s="80"/>
    </row>
    <row r="188" spans="1:4" s="78" customFormat="1" x14ac:dyDescent="0.3">
      <c r="A188" s="80"/>
      <c r="C188" s="80"/>
      <c r="D188" s="80"/>
    </row>
    <row r="189" spans="1:4" s="78" customFormat="1" x14ac:dyDescent="0.3">
      <c r="A189" s="80"/>
      <c r="C189" s="80"/>
      <c r="D189" s="80"/>
    </row>
    <row r="190" spans="1:4" s="78" customFormat="1" x14ac:dyDescent="0.3">
      <c r="A190" s="80"/>
      <c r="C190" s="80"/>
      <c r="D190" s="80"/>
    </row>
    <row r="191" spans="1:4" s="78" customFormat="1" x14ac:dyDescent="0.3">
      <c r="A191" s="80"/>
      <c r="C191" s="80"/>
      <c r="D191" s="80"/>
    </row>
    <row r="192" spans="1:4" s="78" customFormat="1" x14ac:dyDescent="0.3">
      <c r="A192" s="80"/>
      <c r="C192" s="80"/>
      <c r="D192" s="80"/>
    </row>
    <row r="193" spans="1:4" s="78" customFormat="1" x14ac:dyDescent="0.3">
      <c r="A193" s="80"/>
      <c r="C193" s="80"/>
      <c r="D193" s="80"/>
    </row>
    <row r="194" spans="1:4" s="78" customFormat="1" x14ac:dyDescent="0.3">
      <c r="A194" s="80"/>
      <c r="C194" s="80"/>
      <c r="D194" s="80"/>
    </row>
    <row r="195" spans="1:4" s="78" customFormat="1" x14ac:dyDescent="0.3">
      <c r="A195" s="80"/>
      <c r="C195" s="80"/>
      <c r="D195" s="80"/>
    </row>
    <row r="196" spans="1:4" s="78" customFormat="1" x14ac:dyDescent="0.3">
      <c r="A196" s="80"/>
      <c r="C196" s="80"/>
      <c r="D196" s="80"/>
    </row>
    <row r="197" spans="1:4" s="78" customFormat="1" x14ac:dyDescent="0.3">
      <c r="A197" s="80"/>
      <c r="C197" s="80"/>
      <c r="D197" s="80"/>
    </row>
    <row r="198" spans="1:4" s="78" customFormat="1" x14ac:dyDescent="0.3">
      <c r="A198" s="80"/>
      <c r="C198" s="80"/>
      <c r="D198" s="80"/>
    </row>
    <row r="199" spans="1:4" s="78" customFormat="1" x14ac:dyDescent="0.3">
      <c r="A199" s="80"/>
      <c r="C199" s="80"/>
      <c r="D199" s="80"/>
    </row>
    <row r="200" spans="1:4" s="78" customFormat="1" x14ac:dyDescent="0.3">
      <c r="A200" s="80"/>
      <c r="C200" s="80"/>
      <c r="D200" s="80"/>
    </row>
    <row r="201" spans="1:4" s="78" customFormat="1" x14ac:dyDescent="0.3">
      <c r="A201" s="80"/>
      <c r="C201" s="80"/>
      <c r="D201" s="80"/>
    </row>
    <row r="202" spans="1:4" s="78" customFormat="1" x14ac:dyDescent="0.3">
      <c r="A202" s="80"/>
      <c r="C202" s="80"/>
      <c r="D202" s="80"/>
    </row>
    <row r="203" spans="1:4" s="78" customFormat="1" x14ac:dyDescent="0.3">
      <c r="A203" s="80"/>
      <c r="C203" s="80"/>
      <c r="D203" s="80"/>
    </row>
    <row r="204" spans="1:4" s="78" customFormat="1" x14ac:dyDescent="0.3">
      <c r="A204" s="80"/>
      <c r="C204" s="80"/>
      <c r="D204" s="80"/>
    </row>
    <row r="205" spans="1:4" s="78" customFormat="1" x14ac:dyDescent="0.3">
      <c r="A205" s="80"/>
      <c r="C205" s="80"/>
      <c r="D205" s="80"/>
    </row>
    <row r="206" spans="1:4" s="78" customFormat="1" x14ac:dyDescent="0.3">
      <c r="A206" s="80"/>
      <c r="C206" s="80"/>
      <c r="D206" s="80"/>
    </row>
    <row r="207" spans="1:4" s="78" customFormat="1" x14ac:dyDescent="0.3">
      <c r="A207" s="80"/>
      <c r="C207" s="80"/>
      <c r="D207" s="80"/>
    </row>
    <row r="208" spans="1:4" s="78" customFormat="1" x14ac:dyDescent="0.3">
      <c r="A208" s="80"/>
      <c r="C208" s="80"/>
      <c r="D208" s="80"/>
    </row>
    <row r="209" spans="1:4" s="78" customFormat="1" x14ac:dyDescent="0.3">
      <c r="A209" s="80"/>
      <c r="C209" s="80"/>
      <c r="D209" s="80"/>
    </row>
    <row r="210" spans="1:4" s="78" customFormat="1" x14ac:dyDescent="0.3">
      <c r="A210" s="80"/>
      <c r="C210" s="80"/>
      <c r="D210" s="80"/>
    </row>
    <row r="211" spans="1:4" s="78" customFormat="1" x14ac:dyDescent="0.3">
      <c r="A211" s="80"/>
      <c r="C211" s="80"/>
      <c r="D211" s="80"/>
    </row>
    <row r="212" spans="1:4" s="78" customFormat="1" x14ac:dyDescent="0.3">
      <c r="A212" s="80"/>
      <c r="C212" s="80"/>
      <c r="D212" s="80"/>
    </row>
    <row r="213" spans="1:4" s="78" customFormat="1" x14ac:dyDescent="0.3">
      <c r="A213" s="80"/>
      <c r="C213" s="80"/>
      <c r="D213" s="80"/>
    </row>
    <row r="214" spans="1:4" s="78" customFormat="1" x14ac:dyDescent="0.3">
      <c r="A214" s="80"/>
      <c r="C214" s="80"/>
      <c r="D214" s="80"/>
    </row>
    <row r="215" spans="1:4" s="78" customFormat="1" x14ac:dyDescent="0.3">
      <c r="A215" s="80"/>
      <c r="C215" s="80"/>
      <c r="D215" s="80"/>
    </row>
    <row r="216" spans="1:4" s="78" customFormat="1" x14ac:dyDescent="0.3">
      <c r="A216" s="80"/>
      <c r="C216" s="80"/>
      <c r="D216" s="80"/>
    </row>
    <row r="217" spans="1:4" s="78" customFormat="1" x14ac:dyDescent="0.3">
      <c r="A217" s="80"/>
      <c r="C217" s="80"/>
      <c r="D217" s="80"/>
    </row>
    <row r="218" spans="1:4" s="78" customFormat="1" x14ac:dyDescent="0.3">
      <c r="A218" s="80"/>
      <c r="C218" s="80"/>
      <c r="D218" s="80"/>
    </row>
    <row r="219" spans="1:4" s="78" customFormat="1" x14ac:dyDescent="0.3">
      <c r="A219" s="80"/>
      <c r="C219" s="80"/>
      <c r="D219" s="80"/>
    </row>
    <row r="220" spans="1:4" s="78" customFormat="1" x14ac:dyDescent="0.3">
      <c r="A220" s="80"/>
      <c r="C220" s="80"/>
      <c r="D220" s="80"/>
    </row>
    <row r="221" spans="1:4" s="78" customFormat="1" x14ac:dyDescent="0.3">
      <c r="A221" s="80"/>
      <c r="C221" s="80"/>
      <c r="D221" s="80"/>
    </row>
    <row r="222" spans="1:4" s="78" customFormat="1" x14ac:dyDescent="0.3">
      <c r="A222" s="80"/>
      <c r="C222" s="80"/>
      <c r="D222" s="80"/>
    </row>
    <row r="223" spans="1:4" s="78" customFormat="1" x14ac:dyDescent="0.3">
      <c r="A223" s="80"/>
      <c r="C223" s="80"/>
      <c r="D223" s="80"/>
    </row>
    <row r="224" spans="1:4" s="78" customFormat="1" x14ac:dyDescent="0.3">
      <c r="A224" s="80"/>
      <c r="C224" s="80"/>
      <c r="D224" s="80"/>
    </row>
    <row r="225" spans="1:4" s="78" customFormat="1" x14ac:dyDescent="0.3">
      <c r="A225" s="80"/>
      <c r="C225" s="80"/>
      <c r="D225" s="80"/>
    </row>
    <row r="226" spans="1:4" s="78" customFormat="1" x14ac:dyDescent="0.3">
      <c r="A226" s="80"/>
      <c r="C226" s="80"/>
      <c r="D226" s="80"/>
    </row>
    <row r="227" spans="1:4" s="78" customFormat="1" x14ac:dyDescent="0.3">
      <c r="A227" s="80"/>
      <c r="C227" s="80"/>
      <c r="D227" s="80"/>
    </row>
    <row r="228" spans="1:4" s="78" customFormat="1" x14ac:dyDescent="0.3">
      <c r="A228" s="80"/>
      <c r="C228" s="80"/>
      <c r="D228" s="80"/>
    </row>
    <row r="229" spans="1:4" s="78" customFormat="1" x14ac:dyDescent="0.3">
      <c r="A229" s="80"/>
      <c r="C229" s="80"/>
      <c r="D229" s="80"/>
    </row>
    <row r="230" spans="1:4" s="78" customFormat="1" x14ac:dyDescent="0.3">
      <c r="A230" s="80"/>
      <c r="C230" s="80"/>
      <c r="D230" s="80"/>
    </row>
    <row r="231" spans="1:4" s="78" customFormat="1" x14ac:dyDescent="0.3">
      <c r="A231" s="80"/>
      <c r="C231" s="80"/>
      <c r="D231" s="80"/>
    </row>
    <row r="232" spans="1:4" s="78" customFormat="1" x14ac:dyDescent="0.3">
      <c r="A232" s="80"/>
      <c r="C232" s="80"/>
      <c r="D232" s="80"/>
    </row>
  </sheetData>
  <sheetProtection algorithmName="SHA-512" hashValue="FAQbAfvvqfsRRQCRqtJFq+SwJuJCmX/PPXdcoUhA6QzI6f3iWdFTYI1TyflnmADUUYEXbkYuHvL2zXt14iR43w==" saltValue="8DBXEzULpRr5QF5ziOvbBg==" spinCount="100000" sheet="1" objects="1" scenarios="1"/>
  <mergeCells count="12">
    <mergeCell ref="B1:C1"/>
    <mergeCell ref="B16:C16"/>
    <mergeCell ref="B20:C20"/>
    <mergeCell ref="B28:C28"/>
    <mergeCell ref="B26:C26"/>
    <mergeCell ref="B24:C24"/>
    <mergeCell ref="B22:C22"/>
    <mergeCell ref="E5:K5"/>
    <mergeCell ref="B5:C5"/>
    <mergeCell ref="B7:C7"/>
    <mergeCell ref="B9:C9"/>
    <mergeCell ref="B11:C11"/>
  </mergeCells>
  <printOptions horizontalCentered="1"/>
  <pageMargins left="0.70866141732283472" right="0.70866141732283472" top="0.78740157480314965" bottom="0.78740157480314965" header="0.31496062992125984" footer="0.31496062992125984"/>
  <pageSetup paperSize="9" scale="99" orientation="portrait" r:id="rId1"/>
  <headerFooter>
    <oddFooter>&amp;L&amp;G&amp;R&amp;G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C7A3-1C2E-4273-B4EB-CD28C70BF29A}">
  <sheetPr>
    <tabColor theme="9" tint="0.79998168889431442"/>
    <pageSetUpPr fitToPage="1"/>
  </sheetPr>
  <dimension ref="A1:H118"/>
  <sheetViews>
    <sheetView topLeftCell="A4" zoomScale="90" zoomScaleNormal="90" zoomScaleSheetLayoutView="100" workbookViewId="0">
      <selection activeCell="B4" sqref="B4"/>
    </sheetView>
  </sheetViews>
  <sheetFormatPr baseColWidth="10" defaultColWidth="11.44140625" defaultRowHeight="14.4" x14ac:dyDescent="0.3"/>
  <cols>
    <col min="1" max="1" width="36.44140625" customWidth="1"/>
    <col min="2" max="2" width="78.88671875" customWidth="1"/>
    <col min="3" max="3" width="2.88671875" style="80" customWidth="1"/>
    <col min="4" max="16384" width="11.44140625" style="78"/>
  </cols>
  <sheetData>
    <row r="1" spans="1:8" ht="38.25" customHeight="1" x14ac:dyDescent="0.3">
      <c r="A1" s="131" t="s">
        <v>379</v>
      </c>
      <c r="B1" s="132"/>
      <c r="C1" s="78"/>
    </row>
    <row r="2" spans="1:8" x14ac:dyDescent="0.3">
      <c r="A2" s="133"/>
      <c r="B2" s="134"/>
      <c r="C2" s="78"/>
    </row>
    <row r="3" spans="1:8" ht="48.75" customHeight="1" x14ac:dyDescent="0.3">
      <c r="A3" s="135" t="s">
        <v>375</v>
      </c>
      <c r="B3" s="136"/>
      <c r="C3" s="78"/>
    </row>
    <row r="4" spans="1:8" x14ac:dyDescent="0.3">
      <c r="A4" s="78"/>
      <c r="B4" s="87"/>
      <c r="C4" s="87"/>
      <c r="D4" s="87"/>
      <c r="E4" s="87"/>
      <c r="F4" s="87"/>
      <c r="G4" s="87"/>
      <c r="H4" s="87"/>
    </row>
    <row r="5" spans="1:8" ht="15.6" x14ac:dyDescent="0.3">
      <c r="A5" s="74" t="s">
        <v>204</v>
      </c>
      <c r="B5" s="75" t="s">
        <v>205</v>
      </c>
      <c r="C5" s="81"/>
      <c r="D5" s="81"/>
      <c r="E5" s="81"/>
      <c r="F5" s="81"/>
      <c r="G5" s="81"/>
      <c r="H5" s="81"/>
    </row>
    <row r="6" spans="1:8" x14ac:dyDescent="0.3">
      <c r="A6" s="137" t="s">
        <v>206</v>
      </c>
      <c r="B6" s="138"/>
      <c r="C6" s="78"/>
    </row>
    <row r="7" spans="1:8" ht="43.2" x14ac:dyDescent="0.3">
      <c r="A7" s="72" t="s">
        <v>207</v>
      </c>
      <c r="B7" s="60" t="s">
        <v>374</v>
      </c>
      <c r="C7" s="78"/>
    </row>
    <row r="8" spans="1:8" x14ac:dyDescent="0.3">
      <c r="A8" s="72" t="s">
        <v>208</v>
      </c>
      <c r="B8" s="59" t="s">
        <v>223</v>
      </c>
      <c r="C8" s="78"/>
    </row>
    <row r="9" spans="1:8" x14ac:dyDescent="0.3">
      <c r="A9" s="76" t="s">
        <v>209</v>
      </c>
      <c r="B9" s="77"/>
      <c r="C9" s="78"/>
    </row>
    <row r="10" spans="1:8" ht="28.8" x14ac:dyDescent="0.3">
      <c r="A10" s="72" t="s">
        <v>210</v>
      </c>
      <c r="B10" s="58" t="s">
        <v>230</v>
      </c>
      <c r="C10" s="78"/>
    </row>
    <row r="11" spans="1:8" ht="72" x14ac:dyDescent="0.3">
      <c r="A11" s="72" t="s">
        <v>211</v>
      </c>
      <c r="B11" s="58" t="s">
        <v>243</v>
      </c>
      <c r="C11" s="78"/>
    </row>
    <row r="12" spans="1:8" x14ac:dyDescent="0.3">
      <c r="A12" s="139" t="s">
        <v>212</v>
      </c>
      <c r="B12" s="140"/>
      <c r="C12" s="78"/>
    </row>
    <row r="13" spans="1:8" s="79" customFormat="1" ht="28.8" x14ac:dyDescent="0.3">
      <c r="A13" s="72" t="s">
        <v>222</v>
      </c>
      <c r="B13" s="58" t="s">
        <v>245</v>
      </c>
    </row>
    <row r="14" spans="1:8" s="79" customFormat="1" ht="28.8" x14ac:dyDescent="0.3">
      <c r="A14" s="72" t="s">
        <v>213</v>
      </c>
      <c r="B14" s="58" t="s">
        <v>214</v>
      </c>
    </row>
    <row r="15" spans="1:8" ht="28.8" x14ac:dyDescent="0.3">
      <c r="A15" s="72" t="s">
        <v>242</v>
      </c>
      <c r="B15" s="58" t="s">
        <v>244</v>
      </c>
      <c r="C15" s="78"/>
    </row>
    <row r="16" spans="1:8" x14ac:dyDescent="0.3">
      <c r="A16" s="124" t="s">
        <v>215</v>
      </c>
      <c r="B16" s="125"/>
      <c r="C16" s="78"/>
    </row>
    <row r="17" spans="1:3" ht="43.2" x14ac:dyDescent="0.3">
      <c r="A17" s="73" t="s">
        <v>216</v>
      </c>
      <c r="B17" s="58" t="s">
        <v>217</v>
      </c>
      <c r="C17" s="78"/>
    </row>
    <row r="18" spans="1:3" ht="72" x14ac:dyDescent="0.3">
      <c r="A18" s="72" t="s">
        <v>382</v>
      </c>
      <c r="B18" s="58" t="s">
        <v>384</v>
      </c>
      <c r="C18" s="78"/>
    </row>
    <row r="19" spans="1:3" x14ac:dyDescent="0.3">
      <c r="A19" s="126" t="s">
        <v>218</v>
      </c>
      <c r="B19" s="127"/>
      <c r="C19" s="78"/>
    </row>
    <row r="20" spans="1:3" ht="43.2" x14ac:dyDescent="0.3">
      <c r="A20" s="72" t="s">
        <v>219</v>
      </c>
      <c r="B20" s="58" t="s">
        <v>220</v>
      </c>
      <c r="C20" s="78"/>
    </row>
    <row r="21" spans="1:3" ht="43.2" x14ac:dyDescent="0.3">
      <c r="A21" s="128" t="s">
        <v>221</v>
      </c>
      <c r="B21" s="122" t="s">
        <v>225</v>
      </c>
      <c r="C21" s="78"/>
    </row>
    <row r="22" spans="1:3" ht="72" x14ac:dyDescent="0.3">
      <c r="A22" s="129"/>
      <c r="B22" s="58" t="s">
        <v>385</v>
      </c>
      <c r="C22" s="78"/>
    </row>
    <row r="23" spans="1:3" ht="57.6" x14ac:dyDescent="0.3">
      <c r="A23" s="130"/>
      <c r="B23" s="58" t="s">
        <v>226</v>
      </c>
      <c r="C23" s="78"/>
    </row>
    <row r="24" spans="1:3" ht="28.8" x14ac:dyDescent="0.3">
      <c r="A24" s="128" t="s">
        <v>224</v>
      </c>
      <c r="B24" s="58" t="s">
        <v>229</v>
      </c>
    </row>
    <row r="25" spans="1:3" ht="43.2" x14ac:dyDescent="0.3">
      <c r="A25" s="129"/>
      <c r="B25" s="58" t="s">
        <v>227</v>
      </c>
    </row>
    <row r="26" spans="1:3" ht="43.2" x14ac:dyDescent="0.3">
      <c r="A26" s="130"/>
      <c r="B26" s="60" t="s">
        <v>228</v>
      </c>
    </row>
    <row r="27" spans="1:3" x14ac:dyDescent="0.3">
      <c r="A27" s="85"/>
      <c r="B27" s="85"/>
    </row>
    <row r="28" spans="1:3" x14ac:dyDescent="0.3">
      <c r="A28" s="85"/>
      <c r="B28" s="85"/>
    </row>
    <row r="29" spans="1:3" x14ac:dyDescent="0.3">
      <c r="A29" s="85"/>
      <c r="B29" s="85"/>
    </row>
    <row r="30" spans="1:3" x14ac:dyDescent="0.3">
      <c r="A30" s="85"/>
      <c r="B30" s="85"/>
    </row>
    <row r="31" spans="1:3" x14ac:dyDescent="0.3">
      <c r="A31" s="85"/>
      <c r="B31" s="85"/>
    </row>
    <row r="32" spans="1:3" x14ac:dyDescent="0.3">
      <c r="A32" s="85"/>
      <c r="B32" s="85"/>
    </row>
    <row r="33" spans="1:2" x14ac:dyDescent="0.3">
      <c r="A33" s="85"/>
      <c r="B33" s="85"/>
    </row>
    <row r="34" spans="1:2" x14ac:dyDescent="0.3">
      <c r="A34" s="85"/>
      <c r="B34" s="85"/>
    </row>
    <row r="35" spans="1:2" x14ac:dyDescent="0.3">
      <c r="A35" s="86"/>
      <c r="B35" s="86"/>
    </row>
    <row r="36" spans="1:2" x14ac:dyDescent="0.3">
      <c r="A36" s="86"/>
      <c r="B36" s="86"/>
    </row>
    <row r="37" spans="1:2" x14ac:dyDescent="0.3">
      <c r="A37" s="86"/>
      <c r="B37" s="86"/>
    </row>
    <row r="38" spans="1:2" x14ac:dyDescent="0.3">
      <c r="A38" s="86"/>
      <c r="B38" s="86"/>
    </row>
    <row r="39" spans="1:2" x14ac:dyDescent="0.3">
      <c r="A39" s="86"/>
      <c r="B39" s="86"/>
    </row>
    <row r="40" spans="1:2" x14ac:dyDescent="0.3">
      <c r="A40" s="86"/>
      <c r="B40" s="86"/>
    </row>
    <row r="41" spans="1:2" x14ac:dyDescent="0.3">
      <c r="A41" s="86"/>
      <c r="B41" s="86"/>
    </row>
    <row r="42" spans="1:2" x14ac:dyDescent="0.3">
      <c r="A42" s="86"/>
      <c r="B42" s="86"/>
    </row>
    <row r="43" spans="1:2" x14ac:dyDescent="0.3">
      <c r="A43" s="86"/>
      <c r="B43" s="86"/>
    </row>
    <row r="44" spans="1:2" x14ac:dyDescent="0.3">
      <c r="A44" s="86"/>
      <c r="B44" s="86"/>
    </row>
    <row r="45" spans="1:2" x14ac:dyDescent="0.3">
      <c r="A45" s="86"/>
      <c r="B45" s="86"/>
    </row>
    <row r="46" spans="1:2" x14ac:dyDescent="0.3">
      <c r="A46" s="86"/>
      <c r="B46" s="86"/>
    </row>
    <row r="47" spans="1:2" x14ac:dyDescent="0.3">
      <c r="A47" s="86"/>
      <c r="B47" s="86"/>
    </row>
    <row r="48" spans="1:2" x14ac:dyDescent="0.3">
      <c r="A48" s="86"/>
      <c r="B48" s="86"/>
    </row>
    <row r="49" spans="1:2" x14ac:dyDescent="0.3">
      <c r="A49" s="86"/>
      <c r="B49" s="86"/>
    </row>
    <row r="50" spans="1:2" x14ac:dyDescent="0.3">
      <c r="A50" s="86"/>
      <c r="B50" s="86"/>
    </row>
    <row r="51" spans="1:2" x14ac:dyDescent="0.3">
      <c r="A51" s="86"/>
      <c r="B51" s="86"/>
    </row>
    <row r="52" spans="1:2" x14ac:dyDescent="0.3">
      <c r="A52" s="86"/>
      <c r="B52" s="86"/>
    </row>
    <row r="53" spans="1:2" x14ac:dyDescent="0.3">
      <c r="A53" s="86"/>
      <c r="B53" s="86"/>
    </row>
    <row r="54" spans="1:2" x14ac:dyDescent="0.3">
      <c r="A54" s="86"/>
      <c r="B54" s="86"/>
    </row>
    <row r="55" spans="1:2" x14ac:dyDescent="0.3">
      <c r="A55" s="86"/>
      <c r="B55" s="86"/>
    </row>
    <row r="56" spans="1:2" x14ac:dyDescent="0.3">
      <c r="A56" s="86"/>
      <c r="B56" s="86"/>
    </row>
    <row r="57" spans="1:2" x14ac:dyDescent="0.3">
      <c r="A57" s="86"/>
      <c r="B57" s="86"/>
    </row>
    <row r="58" spans="1:2" x14ac:dyDescent="0.3">
      <c r="A58" s="86"/>
      <c r="B58" s="86"/>
    </row>
    <row r="59" spans="1:2" x14ac:dyDescent="0.3">
      <c r="A59" s="86"/>
      <c r="B59" s="86"/>
    </row>
    <row r="60" spans="1:2" x14ac:dyDescent="0.3">
      <c r="A60" s="86"/>
      <c r="B60" s="86"/>
    </row>
    <row r="61" spans="1:2" x14ac:dyDescent="0.3">
      <c r="A61" s="86"/>
      <c r="B61" s="86"/>
    </row>
    <row r="62" spans="1:2" x14ac:dyDescent="0.3">
      <c r="A62" s="86"/>
      <c r="B62" s="86"/>
    </row>
    <row r="63" spans="1:2" x14ac:dyDescent="0.3">
      <c r="A63" s="86"/>
      <c r="B63" s="86"/>
    </row>
    <row r="64" spans="1:2" x14ac:dyDescent="0.3">
      <c r="A64" s="86"/>
      <c r="B64" s="86"/>
    </row>
    <row r="65" spans="1:2" x14ac:dyDescent="0.3">
      <c r="A65" s="86"/>
      <c r="B65" s="86"/>
    </row>
    <row r="66" spans="1:2" x14ac:dyDescent="0.3">
      <c r="A66" s="86"/>
      <c r="B66" s="86"/>
    </row>
    <row r="67" spans="1:2" x14ac:dyDescent="0.3">
      <c r="A67" s="86"/>
      <c r="B67" s="86"/>
    </row>
    <row r="68" spans="1:2" x14ac:dyDescent="0.3">
      <c r="A68" s="86"/>
      <c r="B68" s="86"/>
    </row>
    <row r="69" spans="1:2" x14ac:dyDescent="0.3">
      <c r="A69" s="86"/>
      <c r="B69" s="86"/>
    </row>
    <row r="70" spans="1:2" x14ac:dyDescent="0.3">
      <c r="A70" s="86"/>
      <c r="B70" s="86"/>
    </row>
    <row r="71" spans="1:2" x14ac:dyDescent="0.3">
      <c r="A71" s="86"/>
      <c r="B71" s="86"/>
    </row>
    <row r="72" spans="1:2" x14ac:dyDescent="0.3">
      <c r="A72" s="86"/>
      <c r="B72" s="86"/>
    </row>
    <row r="73" spans="1:2" x14ac:dyDescent="0.3">
      <c r="A73" s="86"/>
      <c r="B73" s="86"/>
    </row>
    <row r="74" spans="1:2" x14ac:dyDescent="0.3">
      <c r="A74" s="86"/>
      <c r="B74" s="86"/>
    </row>
    <row r="75" spans="1:2" x14ac:dyDescent="0.3">
      <c r="A75" s="86"/>
      <c r="B75" s="86"/>
    </row>
    <row r="76" spans="1:2" x14ac:dyDescent="0.3">
      <c r="A76" s="86"/>
      <c r="B76" s="86"/>
    </row>
    <row r="77" spans="1:2" x14ac:dyDescent="0.3">
      <c r="A77" s="86"/>
      <c r="B77" s="86"/>
    </row>
    <row r="78" spans="1:2" x14ac:dyDescent="0.3">
      <c r="A78" s="86"/>
      <c r="B78" s="86"/>
    </row>
    <row r="79" spans="1:2" x14ac:dyDescent="0.3">
      <c r="A79" s="86"/>
      <c r="B79" s="86"/>
    </row>
    <row r="80" spans="1:2" x14ac:dyDescent="0.3">
      <c r="A80" s="86"/>
      <c r="B80" s="86"/>
    </row>
    <row r="81" spans="1:2" x14ac:dyDescent="0.3">
      <c r="A81" s="86"/>
      <c r="B81" s="86"/>
    </row>
    <row r="82" spans="1:2" x14ac:dyDescent="0.3">
      <c r="A82" s="86"/>
      <c r="B82" s="86"/>
    </row>
    <row r="83" spans="1:2" x14ac:dyDescent="0.3">
      <c r="A83" s="86"/>
      <c r="B83" s="86"/>
    </row>
    <row r="84" spans="1:2" x14ac:dyDescent="0.3">
      <c r="A84" s="86"/>
      <c r="B84" s="86"/>
    </row>
    <row r="85" spans="1:2" x14ac:dyDescent="0.3">
      <c r="A85" s="86"/>
      <c r="B85" s="86"/>
    </row>
    <row r="86" spans="1:2" x14ac:dyDescent="0.3">
      <c r="A86" s="86"/>
      <c r="B86" s="86"/>
    </row>
    <row r="87" spans="1:2" x14ac:dyDescent="0.3">
      <c r="A87" s="86"/>
      <c r="B87" s="86"/>
    </row>
    <row r="88" spans="1:2" x14ac:dyDescent="0.3">
      <c r="A88" s="86"/>
      <c r="B88" s="86"/>
    </row>
    <row r="89" spans="1:2" x14ac:dyDescent="0.3">
      <c r="A89" s="86"/>
      <c r="B89" s="86"/>
    </row>
    <row r="90" spans="1:2" x14ac:dyDescent="0.3">
      <c r="A90" s="86"/>
      <c r="B90" s="86"/>
    </row>
    <row r="91" spans="1:2" x14ac:dyDescent="0.3">
      <c r="A91" s="86"/>
      <c r="B91" s="86"/>
    </row>
    <row r="92" spans="1:2" x14ac:dyDescent="0.3">
      <c r="A92" s="86"/>
      <c r="B92" s="86"/>
    </row>
    <row r="93" spans="1:2" x14ac:dyDescent="0.3">
      <c r="A93" s="86"/>
      <c r="B93" s="86"/>
    </row>
    <row r="94" spans="1:2" x14ac:dyDescent="0.3">
      <c r="A94" s="86"/>
      <c r="B94" s="86"/>
    </row>
    <row r="95" spans="1:2" x14ac:dyDescent="0.3">
      <c r="A95" s="86"/>
      <c r="B95" s="86"/>
    </row>
    <row r="96" spans="1:2" x14ac:dyDescent="0.3">
      <c r="A96" s="86"/>
      <c r="B96" s="86"/>
    </row>
    <row r="97" spans="1:2" x14ac:dyDescent="0.3">
      <c r="A97" s="86"/>
      <c r="B97" s="86"/>
    </row>
    <row r="98" spans="1:2" x14ac:dyDescent="0.3">
      <c r="A98" s="86"/>
      <c r="B98" s="86"/>
    </row>
    <row r="99" spans="1:2" x14ac:dyDescent="0.3">
      <c r="A99" s="86"/>
      <c r="B99" s="86"/>
    </row>
    <row r="100" spans="1:2" x14ac:dyDescent="0.3">
      <c r="A100" s="86"/>
      <c r="B100" s="86"/>
    </row>
    <row r="101" spans="1:2" x14ac:dyDescent="0.3">
      <c r="A101" s="86"/>
      <c r="B101" s="86"/>
    </row>
    <row r="102" spans="1:2" x14ac:dyDescent="0.3">
      <c r="A102" s="86"/>
      <c r="B102" s="86"/>
    </row>
    <row r="103" spans="1:2" x14ac:dyDescent="0.3">
      <c r="A103" s="86"/>
      <c r="B103" s="86"/>
    </row>
    <row r="104" spans="1:2" x14ac:dyDescent="0.3">
      <c r="A104" s="86"/>
      <c r="B104" s="86"/>
    </row>
    <row r="105" spans="1:2" x14ac:dyDescent="0.3">
      <c r="A105" s="86"/>
      <c r="B105" s="86"/>
    </row>
    <row r="106" spans="1:2" x14ac:dyDescent="0.3">
      <c r="A106" s="86"/>
      <c r="B106" s="86"/>
    </row>
    <row r="107" spans="1:2" x14ac:dyDescent="0.3">
      <c r="A107" s="86"/>
      <c r="B107" s="86"/>
    </row>
    <row r="108" spans="1:2" x14ac:dyDescent="0.3">
      <c r="A108" s="86"/>
      <c r="B108" s="86"/>
    </row>
    <row r="109" spans="1:2" x14ac:dyDescent="0.3">
      <c r="A109" s="86"/>
      <c r="B109" s="86"/>
    </row>
    <row r="110" spans="1:2" x14ac:dyDescent="0.3">
      <c r="A110" s="86"/>
      <c r="B110" s="86"/>
    </row>
    <row r="111" spans="1:2" x14ac:dyDescent="0.3">
      <c r="A111" s="86"/>
      <c r="B111" s="86"/>
    </row>
    <row r="112" spans="1:2" x14ac:dyDescent="0.3">
      <c r="A112" s="86"/>
      <c r="B112" s="86"/>
    </row>
    <row r="113" spans="1:2" x14ac:dyDescent="0.3">
      <c r="A113" s="86"/>
      <c r="B113" s="86"/>
    </row>
    <row r="114" spans="1:2" x14ac:dyDescent="0.3">
      <c r="A114" s="86"/>
      <c r="B114" s="86"/>
    </row>
    <row r="115" spans="1:2" x14ac:dyDescent="0.3">
      <c r="A115" s="86"/>
      <c r="B115" s="86"/>
    </row>
    <row r="116" spans="1:2" x14ac:dyDescent="0.3">
      <c r="A116" s="86"/>
      <c r="B116" s="86"/>
    </row>
    <row r="117" spans="1:2" x14ac:dyDescent="0.3">
      <c r="A117" s="86"/>
      <c r="B117" s="86"/>
    </row>
    <row r="118" spans="1:2" x14ac:dyDescent="0.3">
      <c r="A118" s="86"/>
      <c r="B118" s="86"/>
    </row>
  </sheetData>
  <sheetProtection algorithmName="SHA-512" hashValue="hThHMYaYB6JUU41KPdFD9y5cv7d/4IHiYaCwhlukOZ1wSL9rRw3wXargQCn4B4W3Zyv/aP1rZDmfr4RA2FNyEg==" saltValue="wORWeILcr3tzBJkk9IGFsg==" spinCount="100000" sheet="1" objects="1" scenarios="1"/>
  <mergeCells count="9">
    <mergeCell ref="A16:B16"/>
    <mergeCell ref="A19:B19"/>
    <mergeCell ref="A21:A23"/>
    <mergeCell ref="A24:A26"/>
    <mergeCell ref="A1:B1"/>
    <mergeCell ref="A2:B2"/>
    <mergeCell ref="A3:B3"/>
    <mergeCell ref="A6:B6"/>
    <mergeCell ref="A12:B12"/>
  </mergeCells>
  <printOptions horizontalCentered="1"/>
  <pageMargins left="0.70866141732283472" right="0.70866141732283472" top="0.78740157480314965" bottom="1.1811023622047245" header="0.31496062992125984" footer="0.31496062992125984"/>
  <pageSetup paperSize="9" scale="69" orientation="portrait" r:id="rId1"/>
  <headerFooter>
    <oddHeader>&amp;R&amp;K00-013Version: 11/2023</oddHeader>
    <oddFooter>&amp;L&amp;G&amp;R&amp;G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BE116"/>
  <sheetViews>
    <sheetView showGridLines="0" tabSelected="1" topLeftCell="J1" zoomScale="110" zoomScaleNormal="110" zoomScaleSheetLayoutView="90" workbookViewId="0">
      <selection activeCell="K8" sqref="K8:N8"/>
    </sheetView>
  </sheetViews>
  <sheetFormatPr baseColWidth="10" defaultColWidth="11.44140625" defaultRowHeight="14.4" outlineLevelRow="1" outlineLevelCol="1" x14ac:dyDescent="0.3"/>
  <cols>
    <col min="1" max="2" width="18.44140625" style="22" hidden="1" customWidth="1" outlineLevel="1"/>
    <col min="3" max="3" width="22.44140625" style="22" hidden="1" customWidth="1" outlineLevel="1"/>
    <col min="4" max="4" width="13.44140625" style="22" hidden="1" customWidth="1" outlineLevel="1"/>
    <col min="5" max="5" width="17.44140625" style="23" hidden="1" customWidth="1" outlineLevel="1"/>
    <col min="6" max="6" width="15.88671875" style="22" hidden="1" customWidth="1" outlineLevel="1"/>
    <col min="7" max="7" width="17.6640625" style="22" hidden="1" customWidth="1" outlineLevel="1"/>
    <col min="8" max="9" width="15.33203125" style="22" hidden="1" customWidth="1" outlineLevel="1"/>
    <col min="10" max="10" width="36" style="22" customWidth="1" collapsed="1"/>
    <col min="11" max="11" width="29" style="22" customWidth="1"/>
    <col min="12" max="12" width="15" style="22" customWidth="1"/>
    <col min="13" max="13" width="13.33203125" style="22" customWidth="1"/>
    <col min="14" max="14" width="26.88671875" style="22" customWidth="1"/>
    <col min="15" max="15" width="3.109375" style="22" customWidth="1"/>
    <col min="16" max="19" width="14.44140625" style="32" customWidth="1"/>
    <col min="20" max="40" width="11.44140625" style="32"/>
    <col min="41" max="57" width="11.44140625" style="21"/>
    <col min="58" max="16384" width="11.44140625" style="22"/>
  </cols>
  <sheetData>
    <row r="1" spans="1:24" ht="44.25" customHeight="1" x14ac:dyDescent="0.3">
      <c r="A1" s="4"/>
      <c r="B1" s="4"/>
      <c r="C1" s="4"/>
      <c r="D1" s="4"/>
      <c r="E1" s="5"/>
      <c r="F1" s="4"/>
      <c r="G1" s="4"/>
      <c r="H1" s="4"/>
      <c r="I1" s="4"/>
      <c r="J1" s="141" t="s">
        <v>378</v>
      </c>
      <c r="K1" s="141"/>
      <c r="L1" s="141"/>
      <c r="M1" s="141"/>
      <c r="N1" s="141"/>
      <c r="O1" s="141"/>
    </row>
    <row r="2" spans="1:24" ht="16.5" customHeight="1" x14ac:dyDescent="0.3">
      <c r="A2" s="4"/>
      <c r="B2" s="4"/>
      <c r="C2" s="4"/>
      <c r="D2" s="4"/>
      <c r="E2" s="5"/>
      <c r="F2" s="4"/>
      <c r="G2" s="4"/>
      <c r="H2" s="4"/>
      <c r="I2" s="4"/>
      <c r="J2" s="6"/>
      <c r="K2" s="6"/>
      <c r="L2" s="6"/>
      <c r="M2" s="6"/>
      <c r="N2" s="6"/>
      <c r="O2" s="6"/>
    </row>
    <row r="3" spans="1:24" x14ac:dyDescent="0.3">
      <c r="A3" s="4"/>
      <c r="B3" s="4"/>
      <c r="C3" s="4"/>
      <c r="D3" s="4"/>
      <c r="E3" s="5"/>
      <c r="F3" s="4"/>
      <c r="G3" s="4"/>
      <c r="H3" s="4"/>
      <c r="I3" s="4"/>
      <c r="J3" s="7" t="s">
        <v>30</v>
      </c>
      <c r="K3" s="151" t="s">
        <v>0</v>
      </c>
      <c r="L3" s="152"/>
      <c r="M3" s="152"/>
      <c r="N3" s="153"/>
      <c r="O3" s="6"/>
    </row>
    <row r="4" spans="1:24" x14ac:dyDescent="0.3">
      <c r="A4" s="4"/>
      <c r="B4" s="4"/>
      <c r="C4" s="4"/>
      <c r="D4" s="4"/>
      <c r="E4" s="5"/>
      <c r="F4" s="4"/>
      <c r="G4" s="4"/>
      <c r="H4" s="4"/>
      <c r="I4" s="4"/>
      <c r="J4" s="7" t="s">
        <v>29</v>
      </c>
      <c r="K4" s="151" t="s">
        <v>9</v>
      </c>
      <c r="L4" s="152"/>
      <c r="M4" s="152"/>
      <c r="N4" s="153"/>
      <c r="O4" s="6"/>
    </row>
    <row r="5" spans="1:24" ht="15" customHeight="1" x14ac:dyDescent="0.3">
      <c r="A5" s="4"/>
      <c r="B5" s="4"/>
      <c r="C5" s="4"/>
      <c r="D5" s="4"/>
      <c r="E5" s="5"/>
      <c r="F5" s="4"/>
      <c r="G5" s="4"/>
      <c r="H5" s="4"/>
      <c r="I5" s="4"/>
      <c r="J5" s="7" t="s">
        <v>3</v>
      </c>
      <c r="K5" s="154" t="s">
        <v>10</v>
      </c>
      <c r="L5" s="155"/>
      <c r="M5" s="155"/>
      <c r="N5" s="156"/>
      <c r="O5" s="6"/>
    </row>
    <row r="6" spans="1:24" ht="15" customHeight="1" x14ac:dyDescent="0.3">
      <c r="A6" s="4"/>
      <c r="B6" s="4"/>
      <c r="C6" s="4"/>
      <c r="D6" s="4"/>
      <c r="E6" s="5"/>
      <c r="F6" s="4"/>
      <c r="G6" s="4"/>
      <c r="H6" s="4"/>
      <c r="I6" s="4"/>
      <c r="J6" s="7" t="s">
        <v>2</v>
      </c>
      <c r="K6" s="160" t="s">
        <v>11</v>
      </c>
      <c r="L6" s="161"/>
      <c r="M6" s="161"/>
      <c r="N6" s="162"/>
      <c r="O6" s="6"/>
    </row>
    <row r="7" spans="1:24" ht="6" customHeight="1" x14ac:dyDescent="0.3">
      <c r="A7" s="4"/>
      <c r="B7" s="4"/>
      <c r="C7" s="4"/>
      <c r="D7" s="4"/>
      <c r="E7" s="5"/>
      <c r="F7" s="4"/>
      <c r="G7" s="4"/>
      <c r="H7" s="4"/>
      <c r="I7" s="4"/>
      <c r="J7" s="6"/>
      <c r="K7" s="6"/>
      <c r="L7" s="6"/>
      <c r="M7" s="6"/>
      <c r="N7" s="6"/>
      <c r="O7" s="6"/>
    </row>
    <row r="8" spans="1:24" ht="15.75" customHeight="1" x14ac:dyDescent="0.3">
      <c r="A8" s="4"/>
      <c r="B8" s="4"/>
      <c r="C8" s="4"/>
      <c r="D8" s="4"/>
      <c r="E8" s="5"/>
      <c r="F8" s="4"/>
      <c r="G8" s="4"/>
      <c r="H8" s="4"/>
      <c r="I8" s="4"/>
      <c r="J8" s="7" t="s">
        <v>8</v>
      </c>
      <c r="K8" s="145"/>
      <c r="L8" s="146"/>
      <c r="M8" s="146"/>
      <c r="N8" s="147"/>
      <c r="O8" s="6"/>
      <c r="P8" s="143" t="str">
        <f>IF(AND(K8&gt;221999,K8&lt;223000),CONCATENATE(Schulen!$H$16," ",Schulen!$I$16,""),"")</f>
        <v/>
      </c>
      <c r="Q8" s="143"/>
      <c r="R8" s="143"/>
      <c r="S8" s="143"/>
      <c r="T8" s="143"/>
      <c r="U8" s="143"/>
      <c r="V8" s="143"/>
      <c r="W8" s="143"/>
      <c r="X8" s="143"/>
    </row>
    <row r="9" spans="1:24" ht="15.75" customHeight="1" x14ac:dyDescent="0.3">
      <c r="A9" s="4"/>
      <c r="B9" s="4"/>
      <c r="C9" s="4"/>
      <c r="D9" s="4"/>
      <c r="E9" s="5"/>
      <c r="F9" s="4"/>
      <c r="G9" s="4"/>
      <c r="H9" s="4"/>
      <c r="I9" s="4"/>
      <c r="J9" s="7" t="s">
        <v>31</v>
      </c>
      <c r="K9" s="148" t="str">
        <f>IF(K8&gt;0,VLOOKUP(K8,Schulen!A1:B300,2,FALSE),"")</f>
        <v/>
      </c>
      <c r="L9" s="149"/>
      <c r="M9" s="149"/>
      <c r="N9" s="150"/>
      <c r="O9" s="6"/>
      <c r="P9" s="143"/>
      <c r="Q9" s="143"/>
      <c r="R9" s="143"/>
      <c r="S9" s="143"/>
      <c r="T9" s="143"/>
      <c r="U9" s="143"/>
      <c r="V9" s="143"/>
      <c r="W9" s="143"/>
      <c r="X9" s="143"/>
    </row>
    <row r="10" spans="1:24" ht="15.75" customHeight="1" x14ac:dyDescent="0.3">
      <c r="A10" s="4"/>
      <c r="B10" s="4"/>
      <c r="C10" s="4"/>
      <c r="D10" s="4"/>
      <c r="E10" s="5"/>
      <c r="F10" s="4"/>
      <c r="G10" s="4"/>
      <c r="H10" s="4"/>
      <c r="I10" s="4"/>
      <c r="J10" s="7" t="s">
        <v>28</v>
      </c>
      <c r="K10" s="151"/>
      <c r="L10" s="152"/>
      <c r="M10" s="152"/>
      <c r="N10" s="153"/>
      <c r="O10" s="6"/>
      <c r="P10" s="143"/>
      <c r="Q10" s="143"/>
      <c r="R10" s="143"/>
      <c r="S10" s="143"/>
      <c r="T10" s="143"/>
      <c r="U10" s="143"/>
      <c r="V10" s="143"/>
      <c r="W10" s="143"/>
      <c r="X10" s="143"/>
    </row>
    <row r="11" spans="1:24" x14ac:dyDescent="0.3">
      <c r="A11" s="4"/>
      <c r="B11" s="4"/>
      <c r="C11" s="4"/>
      <c r="D11" s="4"/>
      <c r="E11" s="5"/>
      <c r="F11" s="4"/>
      <c r="G11" s="4"/>
      <c r="H11" s="4"/>
      <c r="I11" s="4"/>
      <c r="J11" s="7" t="s">
        <v>3</v>
      </c>
      <c r="K11" s="154" t="s">
        <v>10</v>
      </c>
      <c r="L11" s="155"/>
      <c r="M11" s="155"/>
      <c r="N11" s="156"/>
      <c r="O11" s="6"/>
    </row>
    <row r="12" spans="1:24" x14ac:dyDescent="0.3">
      <c r="A12" s="4"/>
      <c r="B12" s="4"/>
      <c r="C12" s="4"/>
      <c r="D12" s="4"/>
      <c r="E12" s="5"/>
      <c r="F12" s="4"/>
      <c r="G12" s="4"/>
      <c r="H12" s="4"/>
      <c r="I12" s="4"/>
      <c r="J12" s="7" t="s">
        <v>2</v>
      </c>
      <c r="K12" s="160" t="s">
        <v>11</v>
      </c>
      <c r="L12" s="161"/>
      <c r="M12" s="161"/>
      <c r="N12" s="162"/>
      <c r="O12" s="6"/>
    </row>
    <row r="13" spans="1:24" ht="6" customHeight="1" x14ac:dyDescent="0.3">
      <c r="A13" s="4"/>
      <c r="B13" s="4"/>
      <c r="C13" s="4"/>
      <c r="D13" s="4"/>
      <c r="E13" s="5"/>
      <c r="F13" s="4"/>
      <c r="G13" s="4"/>
      <c r="H13" s="4"/>
      <c r="I13" s="4"/>
      <c r="J13" s="6"/>
      <c r="K13" s="6"/>
      <c r="L13" s="6"/>
      <c r="M13" s="6"/>
      <c r="N13" s="6"/>
      <c r="O13" s="6"/>
    </row>
    <row r="14" spans="1:24" x14ac:dyDescent="0.3">
      <c r="A14" s="4"/>
      <c r="B14" s="4"/>
      <c r="C14" s="4"/>
      <c r="D14" s="4"/>
      <c r="E14" s="5"/>
      <c r="F14" s="4"/>
      <c r="G14" s="4"/>
      <c r="H14" s="4"/>
      <c r="I14" s="4"/>
      <c r="J14" s="7" t="s">
        <v>1</v>
      </c>
      <c r="K14" s="157" t="s">
        <v>12</v>
      </c>
      <c r="L14" s="158"/>
      <c r="M14" s="158"/>
      <c r="N14" s="159"/>
      <c r="O14" s="6"/>
    </row>
    <row r="15" spans="1:24" ht="15" customHeight="1" x14ac:dyDescent="0.3">
      <c r="A15" s="4"/>
      <c r="B15" s="4"/>
      <c r="C15" s="4"/>
      <c r="D15" s="4"/>
      <c r="E15" s="5"/>
      <c r="F15" s="4"/>
      <c r="G15" s="4"/>
      <c r="H15" s="4"/>
      <c r="I15" s="4"/>
      <c r="J15" s="7" t="s">
        <v>27</v>
      </c>
      <c r="K15" s="8" t="s">
        <v>12</v>
      </c>
      <c r="L15" s="157" t="s">
        <v>12</v>
      </c>
      <c r="M15" s="159"/>
      <c r="N15" s="8" t="s">
        <v>12</v>
      </c>
      <c r="O15" s="6"/>
    </row>
    <row r="16" spans="1:24" x14ac:dyDescent="0.3">
      <c r="A16" s="4"/>
      <c r="B16" s="4"/>
      <c r="C16" s="4"/>
      <c r="D16" s="4"/>
      <c r="E16" s="5"/>
      <c r="F16" s="4"/>
      <c r="G16" s="4"/>
      <c r="H16" s="4"/>
      <c r="I16" s="4"/>
      <c r="J16" s="7" t="s">
        <v>5</v>
      </c>
      <c r="K16" s="157" t="s">
        <v>12</v>
      </c>
      <c r="L16" s="158"/>
      <c r="M16" s="158"/>
      <c r="N16" s="159"/>
      <c r="O16" s="6"/>
    </row>
    <row r="17" spans="1:21" x14ac:dyDescent="0.3">
      <c r="A17" s="4"/>
      <c r="B17" s="4"/>
      <c r="C17" s="4"/>
      <c r="D17" s="4"/>
      <c r="E17" s="5"/>
      <c r="F17" s="4"/>
      <c r="G17" s="4"/>
      <c r="H17" s="4"/>
      <c r="I17" s="4"/>
      <c r="J17" s="7" t="s">
        <v>32</v>
      </c>
      <c r="K17" s="38"/>
      <c r="L17" s="158"/>
      <c r="M17" s="158"/>
      <c r="N17" s="159"/>
      <c r="O17" s="6"/>
    </row>
    <row r="18" spans="1:21" ht="6" customHeight="1" x14ac:dyDescent="0.3">
      <c r="A18" s="4"/>
      <c r="B18" s="4"/>
      <c r="C18" s="4"/>
      <c r="D18" s="4"/>
      <c r="E18" s="5"/>
      <c r="F18" s="4"/>
      <c r="G18" s="4"/>
      <c r="H18" s="4"/>
      <c r="I18" s="4"/>
      <c r="J18" s="6"/>
      <c r="K18" s="6"/>
      <c r="L18" s="6"/>
      <c r="M18" s="6"/>
      <c r="N18" s="6"/>
      <c r="O18" s="6"/>
    </row>
    <row r="19" spans="1:21" ht="15" customHeight="1" x14ac:dyDescent="0.3">
      <c r="A19" s="4"/>
      <c r="B19" s="4"/>
      <c r="C19" s="4"/>
      <c r="D19" s="4"/>
      <c r="E19" s="5"/>
      <c r="F19" s="4"/>
      <c r="G19" s="4"/>
      <c r="H19" s="4"/>
      <c r="I19" s="4"/>
      <c r="J19" s="7" t="s">
        <v>195</v>
      </c>
      <c r="K19" s="46" t="str">
        <f>IF(K8&gt;0,VLOOKUP(K8,Schulen!A1:C2300,3,FALSE),"")</f>
        <v/>
      </c>
      <c r="L19" s="51"/>
      <c r="M19" s="50"/>
      <c r="N19" s="47"/>
      <c r="O19" s="6"/>
      <c r="P19" s="70" t="s">
        <v>197</v>
      </c>
      <c r="Q19" s="52"/>
      <c r="R19" s="52"/>
      <c r="S19" s="52"/>
      <c r="T19" s="52"/>
      <c r="U19" s="52"/>
    </row>
    <row r="20" spans="1:21" ht="15" customHeight="1" x14ac:dyDescent="0.3">
      <c r="A20" s="4"/>
      <c r="B20" s="4"/>
      <c r="C20" s="4"/>
      <c r="D20" s="4"/>
      <c r="E20" s="5"/>
      <c r="F20" s="4"/>
      <c r="G20" s="4"/>
      <c r="H20" s="4"/>
      <c r="I20" s="4"/>
      <c r="J20" s="7" t="s">
        <v>196</v>
      </c>
      <c r="K20" s="45">
        <f>SUM(L21:L24,N21:N24)</f>
        <v>0</v>
      </c>
      <c r="L20" s="53"/>
      <c r="M20" s="54"/>
      <c r="N20" s="42"/>
      <c r="O20" s="6"/>
      <c r="P20" s="70" t="s">
        <v>365</v>
      </c>
      <c r="Q20" s="52"/>
      <c r="R20" s="52"/>
      <c r="S20" s="52"/>
      <c r="T20" s="52"/>
      <c r="U20" s="52"/>
    </row>
    <row r="21" spans="1:21" ht="15" customHeight="1" x14ac:dyDescent="0.3">
      <c r="A21" s="4"/>
      <c r="B21" s="4"/>
      <c r="C21" s="4"/>
      <c r="D21" s="4"/>
      <c r="E21" s="5"/>
      <c r="F21" s="4"/>
      <c r="G21" s="4"/>
      <c r="H21" s="4"/>
      <c r="I21" s="4"/>
      <c r="J21" s="169" t="s">
        <v>36</v>
      </c>
      <c r="K21" s="48" t="s">
        <v>37</v>
      </c>
      <c r="L21" s="49"/>
      <c r="M21" s="48" t="s">
        <v>37</v>
      </c>
      <c r="N21" s="49"/>
      <c r="O21" s="6"/>
      <c r="P21" s="144"/>
      <c r="Q21" s="144"/>
      <c r="R21" s="144"/>
      <c r="S21" s="144"/>
      <c r="T21" s="144"/>
      <c r="U21" s="144"/>
    </row>
    <row r="22" spans="1:21" ht="15" customHeight="1" x14ac:dyDescent="0.3">
      <c r="A22" s="4"/>
      <c r="B22" s="4"/>
      <c r="C22" s="4"/>
      <c r="D22" s="4"/>
      <c r="E22" s="5"/>
      <c r="F22" s="4"/>
      <c r="G22" s="4"/>
      <c r="H22" s="4"/>
      <c r="I22" s="4"/>
      <c r="J22" s="169"/>
      <c r="K22" s="39" t="s">
        <v>37</v>
      </c>
      <c r="L22" s="9"/>
      <c r="M22" s="39" t="s">
        <v>37</v>
      </c>
      <c r="N22" s="9"/>
      <c r="O22" s="6"/>
      <c r="P22" s="144"/>
      <c r="Q22" s="144"/>
      <c r="R22" s="144"/>
      <c r="S22" s="144"/>
      <c r="T22" s="144"/>
      <c r="U22" s="144"/>
    </row>
    <row r="23" spans="1:21" ht="15.75" customHeight="1" x14ac:dyDescent="0.3">
      <c r="A23" s="4"/>
      <c r="B23" s="4"/>
      <c r="C23" s="4"/>
      <c r="D23" s="4"/>
      <c r="E23" s="5"/>
      <c r="F23" s="4"/>
      <c r="G23" s="4"/>
      <c r="H23" s="4"/>
      <c r="I23" s="4"/>
      <c r="J23" s="169"/>
      <c r="K23" s="39" t="s">
        <v>37</v>
      </c>
      <c r="L23" s="9"/>
      <c r="M23" s="39" t="s">
        <v>37</v>
      </c>
      <c r="N23" s="9"/>
      <c r="O23" s="6"/>
      <c r="P23" s="144"/>
      <c r="Q23" s="144"/>
      <c r="R23" s="144"/>
      <c r="S23" s="144"/>
      <c r="T23" s="144"/>
      <c r="U23" s="144"/>
    </row>
    <row r="24" spans="1:21" x14ac:dyDescent="0.3">
      <c r="A24" s="4"/>
      <c r="B24" s="4"/>
      <c r="C24" s="4"/>
      <c r="D24" s="4"/>
      <c r="E24" s="5"/>
      <c r="F24" s="4"/>
      <c r="G24" s="4"/>
      <c r="H24" s="4"/>
      <c r="I24" s="4"/>
      <c r="J24" s="26"/>
      <c r="K24" s="39" t="s">
        <v>37</v>
      </c>
      <c r="L24" s="9"/>
      <c r="M24" s="39" t="s">
        <v>37</v>
      </c>
      <c r="N24" s="9"/>
      <c r="O24" s="6"/>
      <c r="P24" s="144"/>
      <c r="Q24" s="144"/>
      <c r="R24" s="144"/>
      <c r="S24" s="144"/>
      <c r="T24" s="144"/>
      <c r="U24" s="144"/>
    </row>
    <row r="25" spans="1:21" ht="12.75" customHeight="1" x14ac:dyDescent="0.3">
      <c r="A25" s="4"/>
      <c r="B25" s="4"/>
      <c r="C25" s="4"/>
      <c r="D25" s="4"/>
      <c r="E25" s="5"/>
      <c r="F25" s="4"/>
      <c r="G25" s="4"/>
      <c r="H25" s="4"/>
      <c r="I25" s="4"/>
      <c r="J25" s="10"/>
      <c r="K25" s="6"/>
      <c r="L25" s="6"/>
      <c r="M25" s="6"/>
      <c r="N25" s="6"/>
      <c r="O25" s="6"/>
    </row>
    <row r="26" spans="1:21" ht="24.75" customHeight="1" outlineLevel="1" x14ac:dyDescent="0.3">
      <c r="A26" s="4"/>
      <c r="B26" s="4"/>
      <c r="C26" s="4"/>
      <c r="D26" s="4"/>
      <c r="E26" s="5"/>
      <c r="F26" s="4"/>
      <c r="G26" s="4"/>
      <c r="H26" s="4"/>
      <c r="I26" s="4"/>
      <c r="J26" s="69" t="s">
        <v>238</v>
      </c>
      <c r="K26" s="173" t="s">
        <v>240</v>
      </c>
      <c r="L26" s="173"/>
      <c r="M26" s="173"/>
      <c r="N26" s="173"/>
      <c r="O26" s="6"/>
    </row>
    <row r="27" spans="1:21" outlineLevel="1" x14ac:dyDescent="0.3">
      <c r="A27" s="4"/>
      <c r="B27" s="4"/>
      <c r="C27" s="4"/>
      <c r="D27" s="4"/>
      <c r="E27" s="5"/>
      <c r="F27" s="4"/>
      <c r="G27" s="4"/>
      <c r="H27" s="4"/>
      <c r="I27" s="4"/>
      <c r="J27" s="61"/>
      <c r="K27" s="173"/>
      <c r="L27" s="173"/>
      <c r="M27" s="173"/>
      <c r="N27" s="173"/>
      <c r="O27" s="6"/>
    </row>
    <row r="28" spans="1:21" ht="15.75" customHeight="1" outlineLevel="1" x14ac:dyDescent="0.3">
      <c r="A28" s="4"/>
      <c r="B28" s="4"/>
      <c r="C28" s="4"/>
      <c r="D28" s="4"/>
      <c r="E28" s="5"/>
      <c r="F28" s="4"/>
      <c r="G28" s="4"/>
      <c r="H28" s="4"/>
      <c r="I28" s="4"/>
      <c r="J28" s="6"/>
      <c r="K28" s="62" t="s">
        <v>237</v>
      </c>
      <c r="L28" s="63" t="s">
        <v>231</v>
      </c>
      <c r="M28" s="63"/>
      <c r="N28" s="63"/>
      <c r="O28" s="6"/>
    </row>
    <row r="29" spans="1:21" ht="15.75" customHeight="1" outlineLevel="1" x14ac:dyDescent="0.3">
      <c r="A29" s="4"/>
      <c r="B29" s="4"/>
      <c r="C29" s="4"/>
      <c r="D29" s="4"/>
      <c r="E29" s="5"/>
      <c r="F29" s="4"/>
      <c r="G29" s="4"/>
      <c r="H29" s="4"/>
      <c r="I29" s="4"/>
      <c r="J29" s="6"/>
      <c r="K29" s="62" t="s">
        <v>232</v>
      </c>
      <c r="L29" s="63" t="s">
        <v>366</v>
      </c>
      <c r="M29" s="63"/>
      <c r="N29" s="63"/>
      <c r="O29" s="6"/>
    </row>
    <row r="30" spans="1:21" ht="15.75" customHeight="1" outlineLevel="1" x14ac:dyDescent="0.3">
      <c r="A30" s="4"/>
      <c r="B30" s="4"/>
      <c r="C30" s="4"/>
      <c r="D30" s="4"/>
      <c r="E30" s="5"/>
      <c r="F30" s="4"/>
      <c r="G30" s="4"/>
      <c r="H30" s="4"/>
      <c r="I30" s="4"/>
      <c r="J30" s="6"/>
      <c r="K30" s="66"/>
      <c r="L30" s="71" t="s">
        <v>241</v>
      </c>
      <c r="M30" s="63"/>
      <c r="N30" s="63"/>
      <c r="O30" s="6"/>
    </row>
    <row r="31" spans="1:21" ht="15.75" customHeight="1" outlineLevel="1" x14ac:dyDescent="0.3">
      <c r="A31" s="4"/>
      <c r="B31" s="4"/>
      <c r="C31" s="4"/>
      <c r="D31" s="4"/>
      <c r="E31" s="5"/>
      <c r="F31" s="4"/>
      <c r="G31" s="4"/>
      <c r="H31" s="4"/>
      <c r="I31" s="4"/>
      <c r="J31" s="6"/>
      <c r="K31" s="62" t="s">
        <v>233</v>
      </c>
      <c r="L31" s="63" t="s">
        <v>234</v>
      </c>
      <c r="M31" s="64"/>
      <c r="N31" s="65"/>
      <c r="O31" s="6"/>
    </row>
    <row r="32" spans="1:21" ht="15.75" customHeight="1" outlineLevel="1" x14ac:dyDescent="0.3">
      <c r="A32" s="4"/>
      <c r="B32" s="4"/>
      <c r="C32" s="4"/>
      <c r="D32" s="4"/>
      <c r="E32" s="5"/>
      <c r="F32" s="4"/>
      <c r="G32" s="4"/>
      <c r="H32" s="4"/>
      <c r="I32" s="4"/>
      <c r="J32" s="6"/>
      <c r="K32" s="67"/>
      <c r="L32" s="63" t="s">
        <v>235</v>
      </c>
      <c r="M32" s="64"/>
      <c r="N32" s="65"/>
      <c r="O32" s="6"/>
    </row>
    <row r="33" spans="1:57" ht="15.75" customHeight="1" outlineLevel="1" x14ac:dyDescent="0.3">
      <c r="A33" s="4"/>
      <c r="B33" s="4"/>
      <c r="C33" s="4"/>
      <c r="D33" s="4"/>
      <c r="E33" s="5"/>
      <c r="F33" s="4"/>
      <c r="G33" s="4"/>
      <c r="H33" s="4"/>
      <c r="I33" s="4"/>
      <c r="J33" s="6"/>
      <c r="K33" s="67"/>
      <c r="L33" s="63" t="s">
        <v>236</v>
      </c>
      <c r="M33" s="64"/>
      <c r="N33" s="65"/>
      <c r="O33" s="6"/>
    </row>
    <row r="34" spans="1:57" ht="15.75" customHeight="1" outlineLevel="1" x14ac:dyDescent="0.3">
      <c r="A34" s="4"/>
      <c r="B34" s="4"/>
      <c r="C34" s="4"/>
      <c r="D34" s="4"/>
      <c r="E34" s="5"/>
      <c r="F34" s="4"/>
      <c r="G34" s="4"/>
      <c r="H34" s="4"/>
      <c r="I34" s="4"/>
      <c r="J34" s="63"/>
      <c r="K34" s="63"/>
      <c r="L34" s="63"/>
      <c r="M34" s="63"/>
      <c r="N34" s="63"/>
      <c r="O34" s="6"/>
    </row>
    <row r="35" spans="1:57" ht="96" customHeight="1" outlineLevel="1" x14ac:dyDescent="0.3">
      <c r="A35" s="4"/>
      <c r="B35" s="4"/>
      <c r="C35" s="4"/>
      <c r="D35" s="4"/>
      <c r="E35" s="5"/>
      <c r="F35" s="4"/>
      <c r="G35" s="4"/>
      <c r="H35" s="4"/>
      <c r="I35" s="4"/>
      <c r="J35" s="69" t="s">
        <v>38</v>
      </c>
      <c r="K35" s="166"/>
      <c r="L35" s="167"/>
      <c r="M35" s="167"/>
      <c r="N35" s="168"/>
      <c r="O35" s="6"/>
    </row>
    <row r="36" spans="1:57" ht="19.5" customHeight="1" x14ac:dyDescent="0.3">
      <c r="A36" s="10"/>
      <c r="B36" s="10"/>
      <c r="C36" s="10"/>
      <c r="D36" s="10"/>
      <c r="E36" s="10"/>
      <c r="F36" s="10"/>
      <c r="G36" s="10"/>
      <c r="H36" s="10"/>
      <c r="I36" s="10"/>
      <c r="J36" s="10"/>
      <c r="K36" s="6"/>
      <c r="L36" s="6"/>
      <c r="M36" s="6"/>
      <c r="N36" s="6"/>
      <c r="O36" s="6"/>
    </row>
    <row r="37" spans="1:57" ht="29.25" customHeight="1" x14ac:dyDescent="0.3">
      <c r="A37" s="10"/>
      <c r="B37" s="10"/>
      <c r="C37" s="10"/>
      <c r="D37" s="10"/>
      <c r="E37" s="10"/>
      <c r="F37" s="10"/>
      <c r="G37" s="10"/>
      <c r="H37" s="10"/>
      <c r="I37" s="10"/>
      <c r="J37" s="68" t="s">
        <v>239</v>
      </c>
      <c r="K37" s="6"/>
      <c r="L37" s="6"/>
      <c r="M37" s="6"/>
      <c r="N37" s="6"/>
      <c r="O37" s="6"/>
    </row>
    <row r="38" spans="1:57" s="34" customFormat="1" ht="31.65" customHeight="1" x14ac:dyDescent="0.3">
      <c r="A38" s="11" t="str">
        <f>J3</f>
        <v>Maßnahmeträger (MT)</v>
      </c>
      <c r="B38" s="11" t="str">
        <f>J4</f>
        <v>Ansprechpartner*in MT</v>
      </c>
      <c r="C38" s="11" t="str">
        <f>J5</f>
        <v>E-Mail-Adresse</v>
      </c>
      <c r="D38" s="11" t="str">
        <f>J6</f>
        <v>Telefon-Nummer</v>
      </c>
      <c r="E38" s="11" t="s">
        <v>8</v>
      </c>
      <c r="F38" s="12" t="s">
        <v>1</v>
      </c>
      <c r="G38" s="11" t="s">
        <v>4</v>
      </c>
      <c r="H38" s="11" t="str">
        <f>J16</f>
        <v>Elternabend Schule</v>
      </c>
      <c r="I38" s="11" t="s">
        <v>194</v>
      </c>
      <c r="J38" s="31" t="s">
        <v>6</v>
      </c>
      <c r="K38" s="11" t="s">
        <v>19</v>
      </c>
      <c r="L38" s="170" t="s">
        <v>13</v>
      </c>
      <c r="M38" s="170"/>
      <c r="N38" s="11" t="s">
        <v>7</v>
      </c>
      <c r="O38" s="13"/>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3"/>
      <c r="AP38" s="33"/>
      <c r="AQ38" s="33"/>
      <c r="AR38" s="33"/>
      <c r="AS38" s="33"/>
      <c r="AT38" s="33"/>
      <c r="AU38" s="33"/>
      <c r="AV38" s="33"/>
      <c r="AW38" s="33"/>
      <c r="AX38" s="33"/>
      <c r="AY38" s="33"/>
      <c r="AZ38" s="33"/>
      <c r="BA38" s="33"/>
      <c r="BB38" s="33"/>
      <c r="BC38" s="33"/>
      <c r="BD38" s="33"/>
      <c r="BE38" s="33"/>
    </row>
    <row r="39" spans="1:57" ht="6" customHeight="1" x14ac:dyDescent="0.3">
      <c r="A39" s="6"/>
      <c r="B39" s="6"/>
      <c r="C39" s="6"/>
      <c r="D39" s="6"/>
      <c r="E39" s="14"/>
      <c r="F39" s="6"/>
      <c r="G39" s="6"/>
      <c r="H39" s="6"/>
      <c r="I39" s="6"/>
      <c r="J39" s="15"/>
      <c r="K39" s="15"/>
      <c r="L39" s="15"/>
      <c r="M39" s="15"/>
      <c r="N39" s="15"/>
      <c r="O39" s="6"/>
    </row>
    <row r="40" spans="1:57" ht="18" customHeight="1" x14ac:dyDescent="0.35">
      <c r="A40" s="15" t="str">
        <f t="shared" ref="A40:A47" si="0">$K$3</f>
        <v>Maßnahmeträger</v>
      </c>
      <c r="B40" s="6" t="str">
        <f t="shared" ref="B40:B47" si="1">$K$4</f>
        <v>Frau/Herr XY</v>
      </c>
      <c r="C40" s="6" t="str">
        <f t="shared" ref="C40:C47" si="2">$K$5</f>
        <v>xxx@yyy.de</v>
      </c>
      <c r="D40" s="16" t="str">
        <f t="shared" ref="D40:D47" si="3">$K$6</f>
        <v>xxxx/xxxxxxxxxxx</v>
      </c>
      <c r="E40" s="17">
        <f>$K$8</f>
        <v>0</v>
      </c>
      <c r="F40" s="18" t="str">
        <f>$K$14</f>
        <v>xx.xx.xxxx</v>
      </c>
      <c r="G40" s="18" t="str">
        <f>$K$15</f>
        <v>xx.xx.xxxx</v>
      </c>
      <c r="H40" s="18" t="str">
        <f t="shared" ref="H40:H47" si="4">$K$16</f>
        <v>xx.xx.xxxx</v>
      </c>
      <c r="I40" s="43">
        <f>$K$20</f>
        <v>0</v>
      </c>
      <c r="J40" s="40" t="str">
        <f>K21</f>
        <v>Klasse:</v>
      </c>
      <c r="K40" s="19"/>
      <c r="L40" s="163"/>
      <c r="M40" s="164"/>
      <c r="N40" s="19"/>
      <c r="O40" s="20" t="b">
        <f>IF((N40-L40)&gt;14,"*")</f>
        <v>0</v>
      </c>
      <c r="P40" s="165" t="s">
        <v>367</v>
      </c>
      <c r="Q40" s="165"/>
      <c r="R40" s="165"/>
      <c r="S40" s="165"/>
      <c r="T40" s="101"/>
      <c r="U40" s="101"/>
      <c r="V40" s="101"/>
      <c r="W40" s="101"/>
      <c r="X40" s="101"/>
    </row>
    <row r="41" spans="1:57" ht="18" x14ac:dyDescent="0.35">
      <c r="A41" s="15" t="str">
        <f t="shared" si="0"/>
        <v>Maßnahmeträger</v>
      </c>
      <c r="B41" s="6" t="str">
        <f t="shared" si="1"/>
        <v>Frau/Herr XY</v>
      </c>
      <c r="C41" s="6" t="str">
        <f t="shared" si="2"/>
        <v>xxx@yyy.de</v>
      </c>
      <c r="D41" s="16" t="str">
        <f t="shared" si="3"/>
        <v>xxxx/xxxxxxxxxxx</v>
      </c>
      <c r="E41" s="17">
        <f t="shared" ref="E41:E47" si="5">$K$8</f>
        <v>0</v>
      </c>
      <c r="F41" s="18" t="str">
        <f t="shared" ref="F41:F47" si="6">$K$14</f>
        <v>xx.xx.xxxx</v>
      </c>
      <c r="G41" s="18" t="str">
        <f t="shared" ref="G41:G47" si="7">$K$15</f>
        <v>xx.xx.xxxx</v>
      </c>
      <c r="H41" s="18" t="str">
        <f t="shared" si="4"/>
        <v>xx.xx.xxxx</v>
      </c>
      <c r="I41" s="43">
        <f t="shared" ref="I41:I47" si="8">$K$20</f>
        <v>0</v>
      </c>
      <c r="J41" s="40" t="str">
        <f>K22</f>
        <v>Klasse:</v>
      </c>
      <c r="K41" s="19"/>
      <c r="L41" s="163"/>
      <c r="M41" s="164"/>
      <c r="N41" s="19"/>
      <c r="O41" s="20" t="b">
        <f t="shared" ref="O41:O47" si="9">IF((N41-L41)&gt;14,"*")</f>
        <v>0</v>
      </c>
      <c r="P41" s="165"/>
      <c r="Q41" s="165"/>
      <c r="R41" s="165"/>
      <c r="S41" s="165"/>
      <c r="T41" s="101"/>
      <c r="U41" s="101"/>
      <c r="V41" s="101"/>
      <c r="W41" s="101"/>
      <c r="X41" s="101"/>
    </row>
    <row r="42" spans="1:57" ht="18" x14ac:dyDescent="0.35">
      <c r="A42" s="15" t="str">
        <f t="shared" si="0"/>
        <v>Maßnahmeträger</v>
      </c>
      <c r="B42" s="6" t="str">
        <f t="shared" si="1"/>
        <v>Frau/Herr XY</v>
      </c>
      <c r="C42" s="6" t="str">
        <f t="shared" si="2"/>
        <v>xxx@yyy.de</v>
      </c>
      <c r="D42" s="16" t="str">
        <f t="shared" si="3"/>
        <v>xxxx/xxxxxxxxxxx</v>
      </c>
      <c r="E42" s="17">
        <f t="shared" si="5"/>
        <v>0</v>
      </c>
      <c r="F42" s="18" t="str">
        <f t="shared" si="6"/>
        <v>xx.xx.xxxx</v>
      </c>
      <c r="G42" s="18" t="str">
        <f t="shared" si="7"/>
        <v>xx.xx.xxxx</v>
      </c>
      <c r="H42" s="18" t="str">
        <f t="shared" si="4"/>
        <v>xx.xx.xxxx</v>
      </c>
      <c r="I42" s="43">
        <f t="shared" si="8"/>
        <v>0</v>
      </c>
      <c r="J42" s="40" t="str">
        <f>K23</f>
        <v>Klasse:</v>
      </c>
      <c r="K42" s="19"/>
      <c r="L42" s="163"/>
      <c r="M42" s="164"/>
      <c r="N42" s="19"/>
      <c r="O42" s="20" t="b">
        <f t="shared" si="9"/>
        <v>0</v>
      </c>
      <c r="P42" s="165"/>
      <c r="Q42" s="165"/>
      <c r="R42" s="165"/>
      <c r="S42" s="165"/>
      <c r="T42" s="101"/>
      <c r="U42" s="101"/>
      <c r="V42" s="101"/>
      <c r="W42" s="101"/>
      <c r="X42" s="101"/>
    </row>
    <row r="43" spans="1:57" ht="18" x14ac:dyDescent="0.35">
      <c r="A43" s="15" t="str">
        <f t="shared" si="0"/>
        <v>Maßnahmeträger</v>
      </c>
      <c r="B43" s="6" t="str">
        <f t="shared" si="1"/>
        <v>Frau/Herr XY</v>
      </c>
      <c r="C43" s="6" t="str">
        <f t="shared" si="2"/>
        <v>xxx@yyy.de</v>
      </c>
      <c r="D43" s="16" t="str">
        <f t="shared" si="3"/>
        <v>xxxx/xxxxxxxxxxx</v>
      </c>
      <c r="E43" s="17">
        <f t="shared" si="5"/>
        <v>0</v>
      </c>
      <c r="F43" s="18" t="str">
        <f t="shared" si="6"/>
        <v>xx.xx.xxxx</v>
      </c>
      <c r="G43" s="18" t="str">
        <f t="shared" si="7"/>
        <v>xx.xx.xxxx</v>
      </c>
      <c r="H43" s="18" t="str">
        <f t="shared" si="4"/>
        <v>xx.xx.xxxx</v>
      </c>
      <c r="I43" s="43">
        <f t="shared" si="8"/>
        <v>0</v>
      </c>
      <c r="J43" s="40" t="str">
        <f>K24</f>
        <v>Klasse:</v>
      </c>
      <c r="K43" s="19"/>
      <c r="L43" s="163"/>
      <c r="M43" s="164"/>
      <c r="N43" s="19"/>
      <c r="O43" s="20" t="b">
        <f t="shared" si="9"/>
        <v>0</v>
      </c>
      <c r="P43" s="165"/>
      <c r="Q43" s="165"/>
      <c r="R43" s="165"/>
      <c r="S43" s="165"/>
      <c r="T43" s="101"/>
      <c r="U43" s="101"/>
      <c r="V43" s="101"/>
      <c r="W43" s="101"/>
      <c r="X43" s="101"/>
    </row>
    <row r="44" spans="1:57" ht="18" x14ac:dyDescent="0.35">
      <c r="A44" s="15" t="str">
        <f t="shared" si="0"/>
        <v>Maßnahmeträger</v>
      </c>
      <c r="B44" s="6" t="str">
        <f t="shared" si="1"/>
        <v>Frau/Herr XY</v>
      </c>
      <c r="C44" s="6" t="str">
        <f t="shared" si="2"/>
        <v>xxx@yyy.de</v>
      </c>
      <c r="D44" s="16" t="str">
        <f t="shared" si="3"/>
        <v>xxxx/xxxxxxxxxxx</v>
      </c>
      <c r="E44" s="17">
        <f t="shared" si="5"/>
        <v>0</v>
      </c>
      <c r="F44" s="18" t="str">
        <f t="shared" si="6"/>
        <v>xx.xx.xxxx</v>
      </c>
      <c r="G44" s="18" t="str">
        <f t="shared" si="7"/>
        <v>xx.xx.xxxx</v>
      </c>
      <c r="H44" s="18" t="str">
        <f t="shared" si="4"/>
        <v>xx.xx.xxxx</v>
      </c>
      <c r="I44" s="43">
        <f t="shared" si="8"/>
        <v>0</v>
      </c>
      <c r="J44" s="40" t="str">
        <f>M21</f>
        <v>Klasse:</v>
      </c>
      <c r="K44" s="19"/>
      <c r="L44" s="163"/>
      <c r="M44" s="164"/>
      <c r="N44" s="19"/>
      <c r="O44" s="20" t="b">
        <f t="shared" si="9"/>
        <v>0</v>
      </c>
      <c r="P44" s="165"/>
      <c r="Q44" s="165"/>
      <c r="R44" s="165"/>
      <c r="S44" s="165"/>
      <c r="T44" s="101"/>
      <c r="U44" s="101"/>
      <c r="V44" s="101"/>
      <c r="W44" s="101"/>
      <c r="X44" s="101"/>
    </row>
    <row r="45" spans="1:57" ht="18" x14ac:dyDescent="0.35">
      <c r="A45" s="15" t="str">
        <f t="shared" si="0"/>
        <v>Maßnahmeträger</v>
      </c>
      <c r="B45" s="6" t="str">
        <f t="shared" si="1"/>
        <v>Frau/Herr XY</v>
      </c>
      <c r="C45" s="6" t="str">
        <f t="shared" si="2"/>
        <v>xxx@yyy.de</v>
      </c>
      <c r="D45" s="16" t="str">
        <f t="shared" si="3"/>
        <v>xxxx/xxxxxxxxxxx</v>
      </c>
      <c r="E45" s="17">
        <f t="shared" si="5"/>
        <v>0</v>
      </c>
      <c r="F45" s="18" t="str">
        <f t="shared" si="6"/>
        <v>xx.xx.xxxx</v>
      </c>
      <c r="G45" s="18" t="str">
        <f t="shared" si="7"/>
        <v>xx.xx.xxxx</v>
      </c>
      <c r="H45" s="18" t="str">
        <f t="shared" si="4"/>
        <v>xx.xx.xxxx</v>
      </c>
      <c r="I45" s="43">
        <f t="shared" si="8"/>
        <v>0</v>
      </c>
      <c r="J45" s="40" t="str">
        <f t="shared" ref="J45:J47" si="10">M22</f>
        <v>Klasse:</v>
      </c>
      <c r="K45" s="19"/>
      <c r="L45" s="163"/>
      <c r="M45" s="164"/>
      <c r="N45" s="19"/>
      <c r="O45" s="20" t="b">
        <f t="shared" si="9"/>
        <v>0</v>
      </c>
      <c r="P45" s="165"/>
      <c r="Q45" s="165"/>
      <c r="R45" s="165"/>
      <c r="S45" s="165"/>
      <c r="T45" s="101"/>
      <c r="U45" s="101"/>
      <c r="V45" s="101"/>
      <c r="W45" s="101"/>
      <c r="X45" s="101"/>
    </row>
    <row r="46" spans="1:57" ht="18" x14ac:dyDescent="0.35">
      <c r="A46" s="15" t="str">
        <f t="shared" si="0"/>
        <v>Maßnahmeträger</v>
      </c>
      <c r="B46" s="6" t="str">
        <f t="shared" si="1"/>
        <v>Frau/Herr XY</v>
      </c>
      <c r="C46" s="6" t="str">
        <f t="shared" si="2"/>
        <v>xxx@yyy.de</v>
      </c>
      <c r="D46" s="16" t="str">
        <f t="shared" si="3"/>
        <v>xxxx/xxxxxxxxxxx</v>
      </c>
      <c r="E46" s="17">
        <f t="shared" si="5"/>
        <v>0</v>
      </c>
      <c r="F46" s="18" t="str">
        <f t="shared" si="6"/>
        <v>xx.xx.xxxx</v>
      </c>
      <c r="G46" s="18" t="str">
        <f t="shared" si="7"/>
        <v>xx.xx.xxxx</v>
      </c>
      <c r="H46" s="18" t="str">
        <f t="shared" si="4"/>
        <v>xx.xx.xxxx</v>
      </c>
      <c r="I46" s="43">
        <f t="shared" si="8"/>
        <v>0</v>
      </c>
      <c r="J46" s="40" t="str">
        <f t="shared" si="10"/>
        <v>Klasse:</v>
      </c>
      <c r="K46" s="19"/>
      <c r="L46" s="163"/>
      <c r="M46" s="164"/>
      <c r="N46" s="19"/>
      <c r="O46" s="20" t="b">
        <f t="shared" si="9"/>
        <v>0</v>
      </c>
      <c r="P46" s="165"/>
      <c r="Q46" s="165"/>
      <c r="R46" s="165"/>
      <c r="S46" s="165"/>
      <c r="T46" s="101"/>
      <c r="U46" s="101"/>
      <c r="V46" s="101"/>
      <c r="W46" s="101"/>
      <c r="X46" s="101"/>
    </row>
    <row r="47" spans="1:57" ht="18" x14ac:dyDescent="0.35">
      <c r="A47" s="15" t="str">
        <f t="shared" si="0"/>
        <v>Maßnahmeträger</v>
      </c>
      <c r="B47" s="6" t="str">
        <f t="shared" si="1"/>
        <v>Frau/Herr XY</v>
      </c>
      <c r="C47" s="6" t="str">
        <f t="shared" si="2"/>
        <v>xxx@yyy.de</v>
      </c>
      <c r="D47" s="16" t="str">
        <f t="shared" si="3"/>
        <v>xxxx/xxxxxxxxxxx</v>
      </c>
      <c r="E47" s="17">
        <f t="shared" si="5"/>
        <v>0</v>
      </c>
      <c r="F47" s="18" t="str">
        <f t="shared" si="6"/>
        <v>xx.xx.xxxx</v>
      </c>
      <c r="G47" s="18" t="str">
        <f t="shared" si="7"/>
        <v>xx.xx.xxxx</v>
      </c>
      <c r="H47" s="18" t="str">
        <f t="shared" si="4"/>
        <v>xx.xx.xxxx</v>
      </c>
      <c r="I47" s="43">
        <f t="shared" si="8"/>
        <v>0</v>
      </c>
      <c r="J47" s="40" t="str">
        <f t="shared" si="10"/>
        <v>Klasse:</v>
      </c>
      <c r="K47" s="19"/>
      <c r="L47" s="163"/>
      <c r="M47" s="164"/>
      <c r="N47" s="19"/>
      <c r="O47" s="20" t="b">
        <f t="shared" si="9"/>
        <v>0</v>
      </c>
      <c r="P47" s="165"/>
      <c r="Q47" s="165"/>
      <c r="R47" s="165"/>
      <c r="S47" s="165"/>
      <c r="T47" s="101"/>
      <c r="U47" s="101"/>
      <c r="V47" s="101"/>
      <c r="W47" s="101"/>
      <c r="X47" s="101"/>
    </row>
    <row r="48" spans="1:57" x14ac:dyDescent="0.3">
      <c r="A48" s="10"/>
      <c r="B48" s="10"/>
      <c r="C48" s="10"/>
      <c r="D48" s="10"/>
      <c r="E48" s="10"/>
      <c r="F48" s="10"/>
      <c r="G48" s="10"/>
      <c r="H48" s="10"/>
      <c r="I48" s="10"/>
      <c r="J48" s="10"/>
      <c r="K48" s="10"/>
      <c r="L48" s="10"/>
      <c r="M48" s="10"/>
      <c r="N48" s="10"/>
      <c r="O48" s="10"/>
      <c r="P48" s="101"/>
      <c r="Q48" s="101"/>
      <c r="R48" s="101"/>
      <c r="S48" s="101"/>
      <c r="T48" s="101"/>
      <c r="U48" s="101"/>
      <c r="V48" s="101"/>
      <c r="W48" s="101"/>
      <c r="X48" s="101"/>
    </row>
    <row r="49" spans="1:57" s="37" customFormat="1" ht="13.8" x14ac:dyDescent="0.3">
      <c r="A49" s="29"/>
      <c r="B49" s="29"/>
      <c r="C49" s="29"/>
      <c r="D49" s="29"/>
      <c r="E49" s="30"/>
      <c r="F49" s="29"/>
      <c r="G49" s="29"/>
      <c r="H49" s="29"/>
      <c r="I49" s="29"/>
      <c r="J49" s="171" t="str">
        <f>IF(MIN(L40:L47)&gt;0,IFERROR(IF((MIN(L40:L47)-K14)&lt;28,"Die vertraglich festgelegte Frist von mindestens vier Kalenderwochen zwischen Terminmitteilung und erstem Praxistag wird nicht eingehalten.",""),""),"")</f>
        <v/>
      </c>
      <c r="K49" s="171"/>
      <c r="L49" s="171"/>
      <c r="M49" s="171"/>
      <c r="N49" s="171"/>
      <c r="O49" s="27"/>
      <c r="P49" s="102"/>
      <c r="Q49" s="102"/>
      <c r="R49" s="102"/>
      <c r="S49" s="35"/>
      <c r="T49" s="35"/>
      <c r="U49" s="35"/>
      <c r="V49" s="35"/>
      <c r="W49" s="35"/>
      <c r="X49" s="35"/>
      <c r="Y49" s="35"/>
      <c r="Z49" s="35"/>
      <c r="AA49" s="35"/>
      <c r="AB49" s="35"/>
      <c r="AC49" s="35"/>
      <c r="AD49" s="35"/>
      <c r="AE49" s="35"/>
      <c r="AF49" s="35"/>
      <c r="AG49" s="35"/>
      <c r="AH49" s="35"/>
      <c r="AI49" s="35"/>
      <c r="AJ49" s="35"/>
      <c r="AK49" s="35"/>
      <c r="AL49" s="35"/>
      <c r="AM49" s="35"/>
      <c r="AN49" s="35"/>
      <c r="AO49" s="36"/>
      <c r="AP49" s="36"/>
      <c r="AQ49" s="36"/>
      <c r="AR49" s="36"/>
      <c r="AS49" s="36"/>
      <c r="AT49" s="36"/>
      <c r="AU49" s="36"/>
      <c r="AV49" s="36"/>
      <c r="AW49" s="36"/>
      <c r="AX49" s="36"/>
      <c r="AY49" s="36"/>
      <c r="AZ49" s="36"/>
      <c r="BA49" s="36"/>
      <c r="BB49" s="36"/>
      <c r="BC49" s="36"/>
      <c r="BD49" s="36"/>
      <c r="BE49" s="36"/>
    </row>
    <row r="50" spans="1:57" s="37" customFormat="1" ht="13.8" x14ac:dyDescent="0.3">
      <c r="A50" s="29"/>
      <c r="B50" s="29"/>
      <c r="C50" s="29"/>
      <c r="D50" s="29"/>
      <c r="E50" s="30"/>
      <c r="F50" s="29"/>
      <c r="G50" s="29"/>
      <c r="H50" s="29"/>
      <c r="I50" s="29"/>
      <c r="J50" s="171"/>
      <c r="K50" s="171"/>
      <c r="L50" s="171"/>
      <c r="M50" s="171"/>
      <c r="N50" s="171"/>
      <c r="O50" s="27"/>
      <c r="P50" s="102"/>
      <c r="Q50" s="102"/>
      <c r="R50" s="102"/>
      <c r="S50" s="35"/>
      <c r="T50" s="35"/>
      <c r="U50" s="35"/>
      <c r="V50" s="35"/>
      <c r="W50" s="35"/>
      <c r="X50" s="35"/>
      <c r="Y50" s="35"/>
      <c r="Z50" s="35"/>
      <c r="AA50" s="35"/>
      <c r="AB50" s="35"/>
      <c r="AC50" s="35"/>
      <c r="AD50" s="35"/>
      <c r="AE50" s="35"/>
      <c r="AF50" s="35"/>
      <c r="AG50" s="35"/>
      <c r="AH50" s="35"/>
      <c r="AI50" s="35"/>
      <c r="AJ50" s="35"/>
      <c r="AK50" s="35"/>
      <c r="AL50" s="35"/>
      <c r="AM50" s="35"/>
      <c r="AN50" s="35"/>
      <c r="AO50" s="36"/>
      <c r="AP50" s="36"/>
      <c r="AQ50" s="36"/>
      <c r="AR50" s="36"/>
      <c r="AS50" s="36"/>
      <c r="AT50" s="36"/>
      <c r="AU50" s="36"/>
      <c r="AV50" s="36"/>
      <c r="AW50" s="36"/>
      <c r="AX50" s="36"/>
      <c r="AY50" s="36"/>
      <c r="AZ50" s="36"/>
      <c r="BA50" s="36"/>
      <c r="BB50" s="36"/>
      <c r="BC50" s="36"/>
      <c r="BD50" s="36"/>
      <c r="BE50" s="36"/>
    </row>
    <row r="51" spans="1:57" s="37" customFormat="1" ht="13.8" x14ac:dyDescent="0.3">
      <c r="A51" s="29"/>
      <c r="B51" s="29"/>
      <c r="C51" s="29"/>
      <c r="D51" s="29"/>
      <c r="E51" s="30"/>
      <c r="F51" s="29"/>
      <c r="G51" s="29"/>
      <c r="H51" s="29"/>
      <c r="I51" s="29"/>
      <c r="J51" s="28"/>
      <c r="K51" s="27"/>
      <c r="L51" s="27"/>
      <c r="M51" s="27"/>
      <c r="N51" s="27"/>
      <c r="O51" s="27"/>
      <c r="P51" s="102"/>
      <c r="Q51" s="102"/>
      <c r="R51" s="102"/>
      <c r="S51" s="35"/>
      <c r="T51" s="35"/>
      <c r="U51" s="35"/>
      <c r="V51" s="35"/>
      <c r="W51" s="35"/>
      <c r="X51" s="35"/>
      <c r="Y51" s="35"/>
      <c r="Z51" s="35"/>
      <c r="AA51" s="35"/>
      <c r="AB51" s="35"/>
      <c r="AC51" s="35"/>
      <c r="AD51" s="35"/>
      <c r="AE51" s="35"/>
      <c r="AF51" s="35"/>
      <c r="AG51" s="35"/>
      <c r="AH51" s="35"/>
      <c r="AI51" s="35"/>
      <c r="AJ51" s="35"/>
      <c r="AK51" s="35"/>
      <c r="AL51" s="35"/>
      <c r="AM51" s="35"/>
      <c r="AN51" s="35"/>
      <c r="AO51" s="36"/>
      <c r="AP51" s="36"/>
      <c r="AQ51" s="36"/>
      <c r="AR51" s="36"/>
      <c r="AS51" s="36"/>
      <c r="AT51" s="36"/>
      <c r="AU51" s="36"/>
      <c r="AV51" s="36"/>
      <c r="AW51" s="36"/>
      <c r="AX51" s="36"/>
      <c r="AY51" s="36"/>
      <c r="AZ51" s="36"/>
      <c r="BA51" s="36"/>
      <c r="BB51" s="36"/>
      <c r="BC51" s="36"/>
      <c r="BD51" s="36"/>
      <c r="BE51" s="36"/>
    </row>
    <row r="52" spans="1:57" x14ac:dyDescent="0.3">
      <c r="A52" s="103"/>
      <c r="B52" s="103"/>
      <c r="C52" s="103"/>
      <c r="D52" s="103"/>
      <c r="E52" s="104"/>
      <c r="F52" s="103"/>
      <c r="G52" s="103"/>
      <c r="H52" s="103"/>
      <c r="I52" s="103"/>
      <c r="J52" s="171" t="str">
        <f>IF((COUNTIF(O40:O47,"*"))&gt;0,"Bei der/n orange unterlegten Terminmeldung/en kommt es zur Nichteinhaltung der vertraglich vereinbarten Frist zwischen Praxistag und Auswertungsgesprächen von maximal 14 Kalendertagen. ","")</f>
        <v/>
      </c>
      <c r="K52" s="171"/>
      <c r="L52" s="171"/>
      <c r="M52" s="171"/>
      <c r="N52" s="171"/>
      <c r="O52" s="105"/>
    </row>
    <row r="53" spans="1:57" x14ac:dyDescent="0.3">
      <c r="A53" s="103"/>
      <c r="B53" s="103"/>
      <c r="C53" s="103"/>
      <c r="D53" s="103"/>
      <c r="E53" s="104"/>
      <c r="F53" s="103"/>
      <c r="G53" s="103"/>
      <c r="H53" s="103"/>
      <c r="I53" s="103"/>
      <c r="J53" s="171"/>
      <c r="K53" s="171"/>
      <c r="L53" s="171"/>
      <c r="M53" s="171"/>
      <c r="N53" s="171"/>
      <c r="O53" s="105"/>
      <c r="P53" s="106"/>
      <c r="Q53" s="106"/>
      <c r="R53" s="106"/>
    </row>
    <row r="54" spans="1:57" x14ac:dyDescent="0.3">
      <c r="A54" s="103"/>
      <c r="B54" s="103"/>
      <c r="C54" s="103"/>
      <c r="D54" s="103"/>
      <c r="E54" s="104"/>
      <c r="F54" s="103"/>
      <c r="G54" s="103"/>
      <c r="H54" s="103"/>
      <c r="I54" s="103"/>
      <c r="J54" s="172" t="str">
        <f>IF((COUNTIF(O40:O47,"*"))&gt;0,"Es ist daher eine gesonderte Begründung auf dem Antrag zur Vertragsänderung erforderlich sowie die Genehmigung der Nichteinhaltung durch die Projektstelle Potenzialanalyse Brandenburg.","")</f>
        <v/>
      </c>
      <c r="K54" s="172"/>
      <c r="L54" s="172"/>
      <c r="M54" s="172"/>
      <c r="N54" s="172"/>
      <c r="O54" s="105"/>
    </row>
    <row r="55" spans="1:57" x14ac:dyDescent="0.3">
      <c r="A55" s="103"/>
      <c r="B55" s="103"/>
      <c r="C55" s="103"/>
      <c r="D55" s="103"/>
      <c r="E55" s="104"/>
      <c r="F55" s="103"/>
      <c r="G55" s="103"/>
      <c r="H55" s="103"/>
      <c r="I55" s="103"/>
      <c r="J55" s="172"/>
      <c r="K55" s="172"/>
      <c r="L55" s="172"/>
      <c r="M55" s="172"/>
      <c r="N55" s="172"/>
      <c r="O55" s="105"/>
    </row>
    <row r="56" spans="1:57" x14ac:dyDescent="0.3">
      <c r="A56" s="103"/>
      <c r="B56" s="103"/>
      <c r="C56" s="103"/>
      <c r="D56" s="103"/>
      <c r="E56" s="104"/>
      <c r="F56" s="103"/>
      <c r="G56" s="103"/>
      <c r="H56" s="103"/>
      <c r="I56" s="103"/>
      <c r="J56" s="107"/>
      <c r="K56" s="107"/>
      <c r="L56" s="107"/>
      <c r="M56" s="107"/>
      <c r="N56" s="107"/>
      <c r="O56" s="105"/>
    </row>
    <row r="57" spans="1:57" x14ac:dyDescent="0.3">
      <c r="A57" s="103"/>
      <c r="B57" s="103"/>
      <c r="C57" s="103"/>
      <c r="D57" s="103"/>
      <c r="E57" s="104"/>
      <c r="F57" s="103"/>
      <c r="G57" s="103"/>
      <c r="H57" s="103"/>
      <c r="I57" s="103"/>
      <c r="J57" s="121" t="str">
        <f>IFERROR(IF(OR(MAX(N40:N47)&gt;VLOOKUP(K8,Schulen!$A$2:$G$301,6,FALSE),AND(IF(SUM(N40:N47)&gt;0,1,0),MIN(N40:N47)&lt;VLOOKUP(K8,Schulen!$A$2:$G$301,5,FALSE))),CONCATENATE("Die Durchführungsfrist für diese Schule läuft ",VLOOKUP(K8,Schulen!$A$2:$G$301,7,FALSE),"."),""),"")</f>
        <v/>
      </c>
      <c r="K57" s="120"/>
      <c r="L57" s="120"/>
      <c r="M57" s="120"/>
      <c r="N57" s="120"/>
      <c r="O57" s="105"/>
    </row>
    <row r="58" spans="1:57" ht="15" customHeight="1" x14ac:dyDescent="0.3">
      <c r="A58" s="103"/>
      <c r="B58" s="103"/>
      <c r="C58" s="103"/>
      <c r="D58" s="103"/>
      <c r="E58" s="104"/>
      <c r="F58" s="103"/>
      <c r="G58" s="103"/>
      <c r="H58" s="103"/>
      <c r="I58" s="103"/>
      <c r="J58" s="142" t="str">
        <f>IFERROR(IF(OR(MAX(N40:N47)&gt;VLOOKUP(K8,Schulen!$A$2:$G$301,6,FALSE),AND(IF(SUM(N40:N47)&gt;0,1,0),MIN(N40:N47)&lt;VLOOKUP(K8,Schulen!$A$2:$G$301,5,FALSE))),"Diese Frist halten Sie nicht ein und müssen sich daher eine Vertragsänderung  bei der Projektstelle Potenzialanalyse Brandenburg genehmigen lassen.",""),"")</f>
        <v/>
      </c>
      <c r="K58" s="142"/>
      <c r="L58" s="142"/>
      <c r="M58" s="142"/>
      <c r="N58" s="142"/>
      <c r="O58" s="105"/>
    </row>
    <row r="59" spans="1:57" x14ac:dyDescent="0.3">
      <c r="A59" s="103"/>
      <c r="B59" s="103"/>
      <c r="C59" s="103"/>
      <c r="D59" s="103"/>
      <c r="E59" s="104"/>
      <c r="F59" s="103"/>
      <c r="G59" s="103"/>
      <c r="H59" s="103"/>
      <c r="I59" s="103"/>
      <c r="J59" s="142"/>
      <c r="K59" s="142"/>
      <c r="L59" s="142"/>
      <c r="M59" s="142"/>
      <c r="N59" s="142"/>
      <c r="O59" s="105"/>
    </row>
    <row r="60" spans="1:57" x14ac:dyDescent="0.3">
      <c r="A60" s="103"/>
      <c r="B60" s="103"/>
      <c r="C60" s="103"/>
      <c r="D60" s="103"/>
      <c r="E60" s="104"/>
      <c r="F60" s="103"/>
      <c r="G60" s="103"/>
      <c r="H60" s="103"/>
      <c r="I60" s="103"/>
      <c r="J60" s="107"/>
      <c r="K60" s="107"/>
      <c r="L60" s="107"/>
      <c r="M60" s="107"/>
      <c r="N60" s="107"/>
      <c r="O60" s="105"/>
    </row>
    <row r="61" spans="1:57" x14ac:dyDescent="0.3">
      <c r="A61" s="103"/>
      <c r="B61" s="103"/>
      <c r="C61" s="103"/>
      <c r="D61" s="103"/>
      <c r="E61" s="104"/>
      <c r="F61" s="103"/>
      <c r="G61" s="103"/>
      <c r="H61" s="103"/>
      <c r="I61" s="103"/>
      <c r="J61" s="32"/>
      <c r="K61" s="32"/>
      <c r="L61" s="32"/>
      <c r="M61" s="32"/>
      <c r="N61" s="32"/>
      <c r="O61" s="32"/>
    </row>
    <row r="62" spans="1:57" x14ac:dyDescent="0.3">
      <c r="A62" s="103"/>
      <c r="B62" s="103"/>
      <c r="C62" s="103"/>
      <c r="D62" s="103"/>
      <c r="E62" s="104"/>
      <c r="F62" s="103"/>
      <c r="G62" s="103"/>
      <c r="H62" s="103"/>
      <c r="I62" s="103"/>
      <c r="J62" s="32"/>
      <c r="K62" s="32"/>
      <c r="L62" s="32"/>
      <c r="M62" s="32"/>
      <c r="N62" s="32"/>
      <c r="O62" s="32"/>
    </row>
    <row r="63" spans="1:57" x14ac:dyDescent="0.3">
      <c r="J63" s="32"/>
      <c r="K63" s="32"/>
      <c r="L63" s="32"/>
      <c r="M63" s="32"/>
      <c r="N63" s="32"/>
      <c r="O63" s="32"/>
    </row>
    <row r="64" spans="1:57" x14ac:dyDescent="0.3">
      <c r="J64" s="32"/>
      <c r="K64" s="32"/>
      <c r="L64" s="32"/>
      <c r="M64" s="32"/>
      <c r="N64" s="32"/>
      <c r="O64" s="32"/>
    </row>
    <row r="65" spans="10:15" x14ac:dyDescent="0.3">
      <c r="J65" s="32"/>
      <c r="K65" s="32"/>
      <c r="L65" s="32"/>
      <c r="M65" s="32"/>
      <c r="N65" s="32"/>
      <c r="O65" s="32"/>
    </row>
    <row r="66" spans="10:15" x14ac:dyDescent="0.3">
      <c r="J66" s="32"/>
      <c r="K66" s="32"/>
      <c r="L66" s="32"/>
      <c r="M66" s="32"/>
      <c r="N66" s="32"/>
      <c r="O66" s="32"/>
    </row>
    <row r="67" spans="10:15" x14ac:dyDescent="0.3">
      <c r="J67" s="32"/>
      <c r="K67" s="32"/>
      <c r="L67" s="32"/>
      <c r="M67" s="32"/>
      <c r="N67" s="32"/>
      <c r="O67" s="32"/>
    </row>
    <row r="68" spans="10:15" x14ac:dyDescent="0.3">
      <c r="J68" s="32"/>
      <c r="K68" s="32"/>
      <c r="L68" s="32"/>
      <c r="M68" s="32"/>
      <c r="N68" s="32"/>
      <c r="O68" s="32"/>
    </row>
    <row r="69" spans="10:15" x14ac:dyDescent="0.3">
      <c r="J69" s="32"/>
      <c r="K69" s="32"/>
      <c r="L69" s="32"/>
      <c r="M69" s="32"/>
      <c r="N69" s="32"/>
      <c r="O69" s="32"/>
    </row>
    <row r="70" spans="10:15" x14ac:dyDescent="0.3">
      <c r="J70" s="32"/>
      <c r="K70" s="32"/>
      <c r="L70" s="32"/>
      <c r="M70" s="32"/>
      <c r="N70" s="32"/>
      <c r="O70" s="32"/>
    </row>
    <row r="71" spans="10:15" x14ac:dyDescent="0.3">
      <c r="J71" s="32"/>
      <c r="K71" s="32"/>
      <c r="L71" s="32"/>
      <c r="M71" s="32"/>
      <c r="N71" s="32"/>
      <c r="O71" s="32"/>
    </row>
    <row r="72" spans="10:15" x14ac:dyDescent="0.3">
      <c r="J72" s="32"/>
      <c r="K72" s="32"/>
      <c r="L72" s="32"/>
      <c r="M72" s="32"/>
      <c r="N72" s="32"/>
      <c r="O72" s="32"/>
    </row>
    <row r="73" spans="10:15" x14ac:dyDescent="0.3">
      <c r="J73" s="32"/>
      <c r="K73" s="32"/>
      <c r="L73" s="32"/>
      <c r="M73" s="32"/>
      <c r="N73" s="32"/>
      <c r="O73" s="32"/>
    </row>
    <row r="74" spans="10:15" x14ac:dyDescent="0.3">
      <c r="J74" s="32"/>
      <c r="K74" s="32"/>
      <c r="L74" s="32"/>
      <c r="M74" s="32"/>
      <c r="N74" s="32"/>
      <c r="O74" s="32"/>
    </row>
    <row r="75" spans="10:15" x14ac:dyDescent="0.3">
      <c r="J75" s="32"/>
      <c r="K75" s="32"/>
      <c r="L75" s="32"/>
      <c r="M75" s="32"/>
      <c r="N75" s="32"/>
      <c r="O75" s="32"/>
    </row>
    <row r="76" spans="10:15" x14ac:dyDescent="0.3">
      <c r="J76" s="32"/>
      <c r="K76" s="32"/>
      <c r="L76" s="32"/>
      <c r="M76" s="32"/>
      <c r="N76" s="32"/>
      <c r="O76" s="32"/>
    </row>
    <row r="77" spans="10:15" x14ac:dyDescent="0.3">
      <c r="J77" s="32"/>
      <c r="K77" s="32"/>
      <c r="L77" s="32"/>
      <c r="M77" s="32"/>
      <c r="N77" s="32"/>
      <c r="O77" s="32"/>
    </row>
    <row r="78" spans="10:15" x14ac:dyDescent="0.3">
      <c r="J78" s="32"/>
      <c r="K78" s="32"/>
      <c r="L78" s="32"/>
      <c r="M78" s="32"/>
      <c r="N78" s="32"/>
      <c r="O78" s="32"/>
    </row>
    <row r="79" spans="10:15" x14ac:dyDescent="0.3">
      <c r="J79" s="32"/>
      <c r="K79" s="32"/>
      <c r="L79" s="32"/>
      <c r="M79" s="32"/>
      <c r="N79" s="32"/>
      <c r="O79" s="32"/>
    </row>
    <row r="80" spans="10:15" x14ac:dyDescent="0.3">
      <c r="J80" s="32"/>
      <c r="K80" s="32"/>
      <c r="L80" s="32"/>
      <c r="M80" s="32"/>
      <c r="N80" s="32"/>
      <c r="O80" s="32"/>
    </row>
    <row r="81" spans="10:15" x14ac:dyDescent="0.3">
      <c r="J81" s="32"/>
      <c r="K81" s="32"/>
      <c r="L81" s="32"/>
      <c r="M81" s="32"/>
      <c r="N81" s="32"/>
      <c r="O81" s="32"/>
    </row>
    <row r="82" spans="10:15" x14ac:dyDescent="0.3">
      <c r="J82" s="32"/>
      <c r="K82" s="32"/>
      <c r="L82" s="32"/>
      <c r="M82" s="32"/>
      <c r="N82" s="32"/>
      <c r="O82" s="32"/>
    </row>
    <row r="83" spans="10:15" x14ac:dyDescent="0.3">
      <c r="J83" s="32"/>
      <c r="K83" s="32"/>
      <c r="L83" s="32"/>
      <c r="M83" s="32"/>
      <c r="N83" s="32"/>
      <c r="O83" s="32"/>
    </row>
    <row r="84" spans="10:15" x14ac:dyDescent="0.3">
      <c r="J84" s="32"/>
      <c r="K84" s="32"/>
      <c r="L84" s="32"/>
      <c r="M84" s="32"/>
      <c r="N84" s="32"/>
      <c r="O84" s="32"/>
    </row>
    <row r="85" spans="10:15" x14ac:dyDescent="0.3">
      <c r="J85" s="32"/>
      <c r="K85" s="32"/>
      <c r="L85" s="32"/>
      <c r="M85" s="32"/>
      <c r="N85" s="32"/>
      <c r="O85" s="32"/>
    </row>
    <row r="86" spans="10:15" x14ac:dyDescent="0.3">
      <c r="J86" s="32"/>
      <c r="K86" s="32"/>
      <c r="L86" s="32"/>
      <c r="M86" s="32"/>
      <c r="N86" s="32"/>
      <c r="O86" s="32"/>
    </row>
    <row r="87" spans="10:15" x14ac:dyDescent="0.3">
      <c r="J87" s="32"/>
      <c r="K87" s="32"/>
      <c r="L87" s="32"/>
      <c r="M87" s="32"/>
      <c r="N87" s="32"/>
      <c r="O87" s="32"/>
    </row>
    <row r="88" spans="10:15" x14ac:dyDescent="0.3">
      <c r="J88" s="32"/>
      <c r="K88" s="32"/>
      <c r="L88" s="32"/>
      <c r="M88" s="32"/>
      <c r="N88" s="32"/>
      <c r="O88" s="32"/>
    </row>
    <row r="89" spans="10:15" x14ac:dyDescent="0.3">
      <c r="J89" s="32"/>
      <c r="K89" s="32"/>
      <c r="L89" s="32"/>
      <c r="M89" s="32"/>
      <c r="N89" s="32"/>
      <c r="O89" s="32"/>
    </row>
    <row r="90" spans="10:15" x14ac:dyDescent="0.3">
      <c r="J90" s="32"/>
      <c r="K90" s="32"/>
      <c r="L90" s="32"/>
      <c r="M90" s="32"/>
      <c r="N90" s="32"/>
      <c r="O90" s="32"/>
    </row>
    <row r="91" spans="10:15" x14ac:dyDescent="0.3">
      <c r="J91" s="32"/>
      <c r="K91" s="32"/>
      <c r="L91" s="32"/>
      <c r="M91" s="32"/>
      <c r="N91" s="32"/>
      <c r="O91" s="32"/>
    </row>
    <row r="92" spans="10:15" x14ac:dyDescent="0.3">
      <c r="J92" s="32"/>
      <c r="K92" s="32"/>
      <c r="L92" s="32"/>
      <c r="M92" s="32"/>
      <c r="N92" s="32"/>
      <c r="O92" s="32"/>
    </row>
    <row r="93" spans="10:15" x14ac:dyDescent="0.3">
      <c r="J93" s="32"/>
      <c r="K93" s="32"/>
      <c r="L93" s="32"/>
      <c r="M93" s="32"/>
      <c r="N93" s="32"/>
      <c r="O93" s="32"/>
    </row>
    <row r="94" spans="10:15" x14ac:dyDescent="0.3">
      <c r="J94" s="32"/>
      <c r="K94" s="32"/>
      <c r="L94" s="32"/>
      <c r="M94" s="32"/>
      <c r="N94" s="32"/>
      <c r="O94" s="32"/>
    </row>
    <row r="95" spans="10:15" x14ac:dyDescent="0.3">
      <c r="J95" s="32"/>
      <c r="K95" s="32"/>
      <c r="L95" s="32"/>
      <c r="M95" s="32"/>
      <c r="N95" s="32"/>
      <c r="O95" s="32"/>
    </row>
    <row r="96" spans="10:15" x14ac:dyDescent="0.3">
      <c r="J96" s="32"/>
      <c r="K96" s="32"/>
      <c r="L96" s="32"/>
      <c r="M96" s="32"/>
      <c r="N96" s="32"/>
      <c r="O96" s="32"/>
    </row>
    <row r="97" spans="10:15" x14ac:dyDescent="0.3">
      <c r="J97" s="32"/>
      <c r="K97" s="32"/>
      <c r="L97" s="32"/>
      <c r="M97" s="32"/>
      <c r="N97" s="32"/>
      <c r="O97" s="32"/>
    </row>
    <row r="98" spans="10:15" x14ac:dyDescent="0.3">
      <c r="J98" s="32"/>
      <c r="K98" s="32"/>
      <c r="L98" s="32"/>
      <c r="M98" s="32"/>
      <c r="N98" s="32"/>
      <c r="O98" s="32"/>
    </row>
    <row r="99" spans="10:15" x14ac:dyDescent="0.3">
      <c r="J99" s="32"/>
      <c r="K99" s="32"/>
      <c r="L99" s="32"/>
      <c r="M99" s="32"/>
      <c r="N99" s="32"/>
      <c r="O99" s="32"/>
    </row>
    <row r="100" spans="10:15" x14ac:dyDescent="0.3">
      <c r="J100" s="32"/>
      <c r="K100" s="32"/>
      <c r="L100" s="32"/>
      <c r="M100" s="32"/>
      <c r="N100" s="32"/>
      <c r="O100" s="32"/>
    </row>
    <row r="101" spans="10:15" x14ac:dyDescent="0.3">
      <c r="J101" s="32"/>
      <c r="K101" s="32"/>
      <c r="L101" s="32"/>
      <c r="M101" s="32"/>
      <c r="N101" s="32"/>
      <c r="O101" s="32"/>
    </row>
    <row r="102" spans="10:15" x14ac:dyDescent="0.3">
      <c r="J102" s="32"/>
      <c r="K102" s="32"/>
      <c r="L102" s="32"/>
      <c r="M102" s="32"/>
      <c r="N102" s="32"/>
      <c r="O102" s="32"/>
    </row>
    <row r="103" spans="10:15" x14ac:dyDescent="0.3">
      <c r="J103" s="32"/>
      <c r="K103" s="32"/>
      <c r="L103" s="32"/>
      <c r="M103" s="32"/>
      <c r="N103" s="32"/>
      <c r="O103" s="32"/>
    </row>
    <row r="104" spans="10:15" x14ac:dyDescent="0.3">
      <c r="J104" s="32"/>
      <c r="K104" s="32"/>
      <c r="L104" s="32"/>
      <c r="M104" s="32"/>
      <c r="N104" s="32"/>
      <c r="O104" s="32"/>
    </row>
    <row r="105" spans="10:15" x14ac:dyDescent="0.3">
      <c r="J105" s="32"/>
      <c r="K105" s="32"/>
      <c r="L105" s="32"/>
      <c r="M105" s="32"/>
      <c r="N105" s="32"/>
      <c r="O105" s="32"/>
    </row>
    <row r="106" spans="10:15" x14ac:dyDescent="0.3">
      <c r="J106" s="32"/>
      <c r="K106" s="32"/>
      <c r="L106" s="32"/>
      <c r="M106" s="32"/>
      <c r="N106" s="32"/>
      <c r="O106" s="32"/>
    </row>
    <row r="107" spans="10:15" x14ac:dyDescent="0.3">
      <c r="J107" s="32"/>
      <c r="K107" s="32"/>
      <c r="L107" s="32"/>
      <c r="M107" s="32"/>
      <c r="N107" s="32"/>
      <c r="O107" s="32"/>
    </row>
    <row r="108" spans="10:15" x14ac:dyDescent="0.3">
      <c r="J108" s="32"/>
      <c r="K108" s="32"/>
      <c r="L108" s="32"/>
      <c r="M108" s="32"/>
      <c r="N108" s="32"/>
      <c r="O108" s="32"/>
    </row>
    <row r="109" spans="10:15" x14ac:dyDescent="0.3">
      <c r="J109" s="32"/>
      <c r="K109" s="32"/>
      <c r="L109" s="32"/>
      <c r="M109" s="32"/>
      <c r="N109" s="32"/>
      <c r="O109" s="32"/>
    </row>
    <row r="110" spans="10:15" x14ac:dyDescent="0.3">
      <c r="J110" s="32"/>
      <c r="K110" s="32"/>
      <c r="L110" s="32"/>
      <c r="M110" s="32"/>
      <c r="N110" s="32"/>
      <c r="O110" s="32"/>
    </row>
    <row r="111" spans="10:15" x14ac:dyDescent="0.3">
      <c r="J111" s="32"/>
      <c r="K111" s="32"/>
      <c r="L111" s="32"/>
      <c r="M111" s="32"/>
      <c r="N111" s="32"/>
      <c r="O111" s="32"/>
    </row>
    <row r="112" spans="10:15" x14ac:dyDescent="0.3">
      <c r="J112" s="32"/>
      <c r="K112" s="32"/>
      <c r="L112" s="32"/>
      <c r="M112" s="32"/>
      <c r="N112" s="32"/>
      <c r="O112" s="32"/>
    </row>
    <row r="113" spans="10:15" x14ac:dyDescent="0.3">
      <c r="J113" s="32"/>
      <c r="K113" s="32"/>
      <c r="L113" s="32"/>
      <c r="M113" s="32"/>
      <c r="N113" s="32"/>
      <c r="O113" s="32"/>
    </row>
    <row r="114" spans="10:15" x14ac:dyDescent="0.3">
      <c r="J114" s="32"/>
      <c r="K114" s="32"/>
      <c r="L114" s="32"/>
      <c r="M114" s="32"/>
      <c r="N114" s="32"/>
      <c r="O114" s="32"/>
    </row>
    <row r="115" spans="10:15" x14ac:dyDescent="0.3">
      <c r="J115" s="32"/>
      <c r="K115" s="32"/>
      <c r="L115" s="32"/>
      <c r="M115" s="32"/>
      <c r="N115" s="32"/>
      <c r="O115" s="32"/>
    </row>
    <row r="116" spans="10:15" x14ac:dyDescent="0.3">
      <c r="J116" s="32"/>
      <c r="K116" s="32"/>
      <c r="L116" s="32"/>
      <c r="M116" s="32"/>
      <c r="N116" s="32"/>
      <c r="O116" s="32"/>
    </row>
  </sheetData>
  <sheetProtection algorithmName="SHA-512" hashValue="WGFNxBbPIeHeD9AvrPVrcghj63nGT9YTst9darYHnsZlWg3gfAwceX1ojZJpPhL158vq+qLIcGN5HvG4F5BypQ==" saltValue="hTTYGa/zyJUG1sokmvGk8Q==" spinCount="100000" sheet="1" selectLockedCells="1"/>
  <mergeCells count="33">
    <mergeCell ref="J52:N53"/>
    <mergeCell ref="J54:N55"/>
    <mergeCell ref="K26:N27"/>
    <mergeCell ref="J49:N50"/>
    <mergeCell ref="L43:M43"/>
    <mergeCell ref="P40:S47"/>
    <mergeCell ref="K16:N16"/>
    <mergeCell ref="K35:N35"/>
    <mergeCell ref="J21:J23"/>
    <mergeCell ref="K3:N3"/>
    <mergeCell ref="K4:N4"/>
    <mergeCell ref="K5:N5"/>
    <mergeCell ref="K6:N6"/>
    <mergeCell ref="L42:M42"/>
    <mergeCell ref="L15:M15"/>
    <mergeCell ref="L38:M38"/>
    <mergeCell ref="L40:M40"/>
    <mergeCell ref="J1:O1"/>
    <mergeCell ref="J58:N59"/>
    <mergeCell ref="P8:X10"/>
    <mergeCell ref="P21:U24"/>
    <mergeCell ref="K8:N8"/>
    <mergeCell ref="K9:N9"/>
    <mergeCell ref="K10:N10"/>
    <mergeCell ref="K11:N11"/>
    <mergeCell ref="K14:N14"/>
    <mergeCell ref="L17:N17"/>
    <mergeCell ref="K12:N12"/>
    <mergeCell ref="L44:M44"/>
    <mergeCell ref="L45:M45"/>
    <mergeCell ref="L46:M46"/>
    <mergeCell ref="L47:M47"/>
    <mergeCell ref="L41:M41"/>
  </mergeCells>
  <conditionalFormatting sqref="O40:O47">
    <cfRule type="containsText" dxfId="2" priority="19" operator="containsText" text="FALSCH">
      <formula>NOT(ISERROR(SEARCH("FALSCH",O40)))</formula>
    </cfRule>
  </conditionalFormatting>
  <conditionalFormatting sqref="N40">
    <cfRule type="expression" dxfId="1" priority="9">
      <formula>(N40-L40)&gt;14</formula>
    </cfRule>
  </conditionalFormatting>
  <conditionalFormatting sqref="N41:N47">
    <cfRule type="expression" dxfId="0" priority="1">
      <formula>(N41-L41)&gt;14</formula>
    </cfRule>
  </conditionalFormatting>
  <dataValidations xWindow="782" yWindow="493" count="17">
    <dataValidation type="date" allowBlank="1" showInputMessage="1" showErrorMessage="1" errorTitle="Bitte beachten!" error="Bitte geben Sie hier den Datumswert des Elternabends in der Schule an, sofern dieser gewünscht und durchgeführt wird. _x000a__x000a_Sollte kein solcher Termin mit Ihrer Beteiligung stattfinden, ist keine Eingabe erforderlich." promptTitle="Eingabehinweis" prompt="Bitte nur eingeben, wenn ein gemeinsamer Elternabend mit Beteiligung des Maßnahmeträgers durchgeführt wird." sqref="K16:N16" xr:uid="{00000000-0002-0000-0100-000000000000}">
      <formula1>45292</formula1>
      <formula2>45657</formula2>
    </dataValidation>
    <dataValidation type="date" allowBlank="1" showInputMessage="1" showErrorMessage="1" errorTitle="Bitte beachten!" error="Hier bitte immer den Tag Ihrer Übermittlung der Terminmeldung an die Projektstelle erfassen." promptTitle="Eingabehinweis" prompt="Bitte erfassen Sie hier den Termin der Übermittlung Ihrer Daten an Schule und Projektstelle!" sqref="K14:N14" xr:uid="{00000000-0002-0000-0100-000001000000}">
      <formula1>45200</formula1>
      <formula2>45657</formula2>
    </dataValidation>
    <dataValidation showDropDown="1" showInputMessage="1" showErrorMessage="1" sqref="K4:N5 K10:N13 L20 N20 P20" xr:uid="{00000000-0002-0000-0100-000002000000}"/>
    <dataValidation showInputMessage="1" showErrorMessage="1" errorTitle="Bitte beachten!" error="Hier bitte immer den Tag Ihrer Übermittlung der Terminmeldung an die Projektstelle erfassen." promptTitle="Hier keine Eingabe erforderlich!" prompt="Mit Eingabe der Schulnummer erscheint Schulname automatisch. Bei Änderungen kann Angabe manuell überschrieben werden." sqref="K9:N9" xr:uid="{00000000-0002-0000-0100-000003000000}"/>
    <dataValidation type="whole" showDropDown="1" showInputMessage="1" showErrorMessage="1" promptTitle="Hier keine Eingabe erforderlich!" prompt="Zahl ergibt sich automatisch aus der Summierung der für die einzelnen Klassen in den Zeilen 21-24 eingetragenen Schüler*innenzahlen." sqref="K20" xr:uid="{00000000-0002-0000-0100-000004000000}">
      <formula1>1</formula1>
      <formula2>999999</formula2>
    </dataValidation>
    <dataValidation type="date" allowBlank="1" showErrorMessage="1" errorTitle="Bitte beachten!" error="Hier bitte den Tag der Abstimmung erfassen." promptTitle="Bitte beachten!" prompt="Hier bitte immer den Tag Ihrer Terminmeldung an die Projektstelle erfassen." sqref="L15" xr:uid="{00000000-0002-0000-0100-000005000000}">
      <formula1>44501</formula1>
      <formula2>44926</formula2>
    </dataValidation>
    <dataValidation type="whole" showErrorMessage="1" errorTitle="Bitte beachten!" error="Geben Sie hier bitte die Gesamtanzahl der Schüler*innen der Klassenstufe an!" promptTitle="Bitte beachten!" prompt="Hier bitte immer den Tag Ihrer Terminmeldung an die Projektstelle erfassen." sqref="K20:L20 N20 P20" xr:uid="{00000000-0002-0000-0100-000006000000}">
      <formula1>1</formula1>
      <formula2>999</formula2>
    </dataValidation>
    <dataValidation allowBlank="1" showInputMessage="1" showErrorMessage="1" promptTitle="Eingabehinweis" prompt="_x000a_Bitte geben Sie hier an, welcher &quot;sonstige  Ort&quot; für die Durchführung vereinbart worden ist._x000a_" sqref="L17:N17" xr:uid="{00000000-0002-0000-0100-000007000000}"/>
    <dataValidation type="list" allowBlank="1" showInputMessage="1" showErrorMessage="1" sqref="K7:N7" xr:uid="{00000000-0002-0000-0100-00000B000000}">
      <formula1>$A$2:$A$10</formula1>
    </dataValidation>
    <dataValidation type="whole" showDropDown="1" showInputMessage="1" showErrorMessage="1" promptTitle="Eingabehinweis" prompt="Hier bitte die Schulnummer eingeben!" sqref="K8:N8" xr:uid="{00000000-0002-0000-0100-00000C000000}">
      <formula1>1</formula1>
      <formula2>999999</formula2>
    </dataValidation>
    <dataValidation allowBlank="1" showInputMessage="1" showErrorMessage="1" promptTitle="Eingabehinweis" prompt="Bitte geben Sie hier die jeweiligen _x000a_Klassenbezeichnungen an _x000a_(z.B. 7a, 7.1 o.ä.)." sqref="K21:K24 M21:M24" xr:uid="{00000000-0002-0000-0100-00000D000000}"/>
    <dataValidation type="whole" allowBlank="1" showInputMessage="1" showErrorMessage="1" errorTitle="Bitte beachten!" error="Geben Sie hier die Anzahl der Schüler*innen pro Klasse ein." promptTitle="Eingabehinweis" prompt="Geben Sie hier bitte die Anzahl der Schüler*innen für die jeweiligen Klassen an." sqref="L21:L24 N21:N24" xr:uid="{00000000-0002-0000-0100-00000E000000}">
      <formula1>1</formula1>
      <formula2>40</formula2>
    </dataValidation>
    <dataValidation allowBlank="1" showInputMessage="1" showErrorMessage="1" promptTitle="Hier keine Eingabe erforderlich!" prompt="Zahl wird automatisch ausgefüllt, sobald die Schulnummer erfasst worden ist." sqref="K19" xr:uid="{00000000-0002-0000-0100-00000F000000}"/>
    <dataValidation type="date" allowBlank="1" showErrorMessage="1" errorTitle="Bitte beachten!" error="Hier bitte den Tag der Abstimmung erfassen." promptTitle="Bitte beachten!" prompt="Hier bitte immer den Tag Ihrer Terminmeldung an die Projektstelle erfassen." sqref="K15 N15" xr:uid="{83B0FE9A-45E8-4B3F-9A13-8723E238A8BD}">
      <formula1>45200</formula1>
      <formula2>45657</formula2>
    </dataValidation>
    <dataValidation type="date" allowBlank="1" showInputMessage="1" showErrorMessage="1" errorTitle="Achtung:" error="Bitte achten Sie auf korrekte Eingabe eines Datumswertes nach dem Praxistag und vor dem 31.12.2024." sqref="N40:N47" xr:uid="{100DFFD6-F93D-46FF-A6FA-1BABC658EC6D}">
      <formula1>L40+1</formula1>
      <formula2>45657</formula2>
    </dataValidation>
    <dataValidation type="date" errorStyle="warning" allowBlank="1" showInputMessage="1" showErrorMessage="1" errorTitle="Achtung:" error="Bitte achten Sie auf korrekte Eingabe eines Datumswertes, zeitlich nach der vorbereitenden Unterrichtseinheit und vor dem 31.12.2024." sqref="L40:M47" xr:uid="{E6E05962-D24C-4F3F-8E6F-34AC7348E680}">
      <formula1>K40+1</formula1>
      <formula2>45657</formula2>
    </dataValidation>
    <dataValidation type="date" errorStyle="warning" allowBlank="1" showInputMessage="1" showErrorMessage="1" errorTitle="Achtung:" error="Bitte achten Sie auf korrekte Eingabe eines Datumswertes, zeitlich nach dem Meldedatum und vor dem 31.12.2024." sqref="K40:K47" xr:uid="{D81E699C-586C-4DCB-8EC2-001375FBCDFD}">
      <formula1>F40+1</formula1>
      <formula2>45657</formula2>
    </dataValidation>
  </dataValidations>
  <printOptions horizontalCentered="1"/>
  <pageMargins left="0.70866141732283472" right="0.6692913385826772" top="0.70866141732283472" bottom="0.9055118110236221" header="0.15748031496062992" footer="0.15748031496062992"/>
  <pageSetup paperSize="9" scale="71" orientation="portrait" horizontalDpi="1200" verticalDpi="1200" r:id="rId1"/>
  <headerFooter>
    <oddHeader>&amp;L&amp;"Lucida Sans,Standard"&amp;10Durchführung von Potenzialanalysen in der Jahrgangsstufe 7 im Land Brandenburg&amp;R&amp;K02-003Version 10/2023</oddHeader>
    <oddFooter>&amp;L&amp;"Lucida Sans,Halbfett"&amp;G&amp;CSeite &amp;P &amp;R&amp;G</oddFooter>
  </headerFooter>
  <drawing r:id="rId2"/>
  <legacyDrawingHF r:id="rId3"/>
  <extLst>
    <ext xmlns:x14="http://schemas.microsoft.com/office/spreadsheetml/2009/9/main" uri="{CCE6A557-97BC-4b89-ADB6-D9C93CAAB3DF}">
      <x14:dataValidations xmlns:xm="http://schemas.microsoft.com/office/excel/2006/main" xWindow="782" yWindow="493" count="5">
        <x14:dataValidation type="list" showInputMessage="1" showErrorMessage="1" errorTitle="Bitte beachten!" error="Hier bitte die Schulnummer erfassen!" promptTitle="Eingabehinweis" prompt="_x000a_Bitte aus der Liste (dropdown) auswählen." xr:uid="{00000000-0002-0000-0100-000010000000}">
          <x14:formula1>
            <xm:f>Schulen!$A$1:$A$243</xm:f>
          </x14:formula1>
          <xm:sqref>K8:N8</xm:sqref>
        </x14:dataValidation>
        <x14:dataValidation type="list" allowBlank="1" showInputMessage="1" showErrorMessage="1" xr:uid="{00000000-0002-0000-0100-000011000000}">
          <x14:formula1>
            <xm:f>'MT-Liste'!$A$2:$A$10</xm:f>
          </x14:formula1>
          <xm:sqref>K13:N13</xm:sqref>
        </x14:dataValidation>
        <x14:dataValidation type="list" showDropDown="1" showInputMessage="1" showErrorMessage="1" xr:uid="{00000000-0002-0000-0100-000012000000}">
          <x14:formula1>
            <xm:f>'MT-Liste'!$A$2:$A$10</xm:f>
          </x14:formula1>
          <xm:sqref>K9:N9</xm:sqref>
        </x14:dataValidation>
        <x14:dataValidation type="list" allowBlank="1" showInputMessage="1" showErrorMessage="1" promptTitle="Eingabehinweis" prompt="Bitte aus der Liste (dropdown) auswählen." xr:uid="{00000000-0002-0000-0100-000013000000}">
          <x14:formula1>
            <xm:f>'MT-Liste'!$A$1:$A$10</xm:f>
          </x14:formula1>
          <xm:sqref>K3:N3</xm:sqref>
        </x14:dataValidation>
        <x14:dataValidation type="list" allowBlank="1" showInputMessage="1" showErrorMessage="1" errorTitle="Bitte beachten!" error="Bitte geben Sie hier den Umsetzungsort der PA ein." promptTitle="Eingabehinweis" prompt="Bitte aus der Liste auswählen. _x000a__x000a_Sollten Sie einen sonstigen Ort gewählt haben, geben Sie diesen bitte in der benachbarten Zelle rechts an." xr:uid="{00000000-0002-0000-0100-000014000000}">
          <x14:formula1>
            <xm:f>Schulen!$J$2:$J$4</xm:f>
          </x14:formula1>
          <xm:sqref>K17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09CB5-F907-4126-B69B-52ED8EBF70F3}">
  <dimension ref="A1:D237"/>
  <sheetViews>
    <sheetView workbookViewId="0">
      <selection activeCell="C21" sqref="C21"/>
    </sheetView>
  </sheetViews>
  <sheetFormatPr baseColWidth="10" defaultColWidth="11.44140625" defaultRowHeight="14.4" x14ac:dyDescent="0.3"/>
  <cols>
    <col min="1" max="1" width="16.5546875" style="93" customWidth="1"/>
    <col min="2" max="2" width="22" style="94" customWidth="1"/>
    <col min="3" max="3" width="24.109375" style="94" customWidth="1"/>
    <col min="4" max="4" width="30.88671875" style="93" customWidth="1"/>
    <col min="5" max="16384" width="11.44140625" style="93"/>
  </cols>
  <sheetData>
    <row r="1" spans="1:4" s="119" customFormat="1" x14ac:dyDescent="0.3">
      <c r="A1" s="117" t="s">
        <v>200</v>
      </c>
      <c r="B1" s="118" t="s">
        <v>363</v>
      </c>
      <c r="C1" s="118" t="s">
        <v>364</v>
      </c>
      <c r="D1" s="118" t="s">
        <v>369</v>
      </c>
    </row>
    <row r="2" spans="1:4" x14ac:dyDescent="0.3">
      <c r="A2" s="95" t="s">
        <v>199</v>
      </c>
      <c r="B2" s="96">
        <v>45292</v>
      </c>
      <c r="C2" s="114">
        <v>45583</v>
      </c>
      <c r="D2" s="116" t="str">
        <f>CONCATENATE("vom ",(TEXT(B2,"TT.MM.JJJJ;@"))," bis ",(TEXT(C2,"TT.MM.JJJJ;@")))</f>
        <v>vom 01.01.2024 bis 18.10.2024</v>
      </c>
    </row>
    <row r="3" spans="1:4" x14ac:dyDescent="0.3">
      <c r="A3" s="91" t="s">
        <v>356</v>
      </c>
      <c r="B3" s="92">
        <v>45292</v>
      </c>
      <c r="C3" s="114">
        <v>45583</v>
      </c>
      <c r="D3" s="115" t="str">
        <f t="shared" ref="D3:D10" si="0">CONCATENATE("vom ",(TEXT(B3,"TT.MM.JJJJ;@"))," bis ",(TEXT(C3,"TT.MM.JJJJ;@")))</f>
        <v>vom 01.01.2024 bis 18.10.2024</v>
      </c>
    </row>
    <row r="4" spans="1:4" x14ac:dyDescent="0.3">
      <c r="A4" s="91" t="s">
        <v>357</v>
      </c>
      <c r="B4" s="92">
        <v>45292</v>
      </c>
      <c r="C4" s="114">
        <v>45583</v>
      </c>
      <c r="D4" s="115" t="str">
        <f t="shared" si="0"/>
        <v>vom 01.01.2024 bis 18.10.2024</v>
      </c>
    </row>
    <row r="5" spans="1:4" x14ac:dyDescent="0.3">
      <c r="A5" s="91" t="s">
        <v>358</v>
      </c>
      <c r="B5" s="92">
        <v>45292</v>
      </c>
      <c r="C5" s="114">
        <v>45583</v>
      </c>
      <c r="D5" s="115" t="str">
        <f t="shared" si="0"/>
        <v>vom 01.01.2024 bis 18.10.2024</v>
      </c>
    </row>
    <row r="6" spans="1:4" x14ac:dyDescent="0.3">
      <c r="A6" s="91" t="s">
        <v>359</v>
      </c>
      <c r="B6" s="92">
        <v>45292</v>
      </c>
      <c r="C6" s="114">
        <v>45583</v>
      </c>
      <c r="D6" s="115" t="str">
        <f t="shared" si="0"/>
        <v>vom 01.01.2024 bis 18.10.2024</v>
      </c>
    </row>
    <row r="7" spans="1:4" x14ac:dyDescent="0.3">
      <c r="A7" s="91" t="s">
        <v>360</v>
      </c>
      <c r="B7" s="92">
        <v>45292</v>
      </c>
      <c r="C7" s="114">
        <v>45583</v>
      </c>
      <c r="D7" s="115" t="str">
        <f t="shared" si="0"/>
        <v>vom 01.01.2024 bis 18.10.2024</v>
      </c>
    </row>
    <row r="8" spans="1:4" x14ac:dyDescent="0.3">
      <c r="A8" s="91" t="s">
        <v>361</v>
      </c>
      <c r="B8" s="92">
        <v>45292</v>
      </c>
      <c r="C8" s="114">
        <v>45583</v>
      </c>
      <c r="D8" s="115" t="str">
        <f t="shared" si="0"/>
        <v>vom 01.01.2024 bis 18.10.2024</v>
      </c>
    </row>
    <row r="9" spans="1:4" ht="15" customHeight="1" x14ac:dyDescent="0.3">
      <c r="A9" s="95" t="s">
        <v>354</v>
      </c>
      <c r="B9" s="96">
        <v>45537</v>
      </c>
      <c r="C9" s="114">
        <v>45618</v>
      </c>
      <c r="D9" s="116" t="str">
        <f t="shared" si="0"/>
        <v>vom 02.09.2024 bis 22.11.2024</v>
      </c>
    </row>
    <row r="10" spans="1:4" ht="13.5" customHeight="1" x14ac:dyDescent="0.3">
      <c r="A10" s="95" t="s">
        <v>355</v>
      </c>
      <c r="B10" s="96">
        <v>45292</v>
      </c>
      <c r="C10" s="114">
        <v>45490</v>
      </c>
      <c r="D10" s="116" t="str">
        <f t="shared" si="0"/>
        <v>vom 01.01.2024 bis 17.07.2024</v>
      </c>
    </row>
    <row r="12" spans="1:4" x14ac:dyDescent="0.3">
      <c r="A12" s="86"/>
    </row>
    <row r="13" spans="1:4" x14ac:dyDescent="0.3">
      <c r="A13" s="86"/>
    </row>
    <row r="14" spans="1:4" x14ac:dyDescent="0.3">
      <c r="A14" s="86"/>
    </row>
    <row r="15" spans="1:4" x14ac:dyDescent="0.3">
      <c r="A15" s="86"/>
    </row>
    <row r="16" spans="1:4" x14ac:dyDescent="0.3">
      <c r="A16" s="86"/>
    </row>
    <row r="17" spans="1:1" x14ac:dyDescent="0.3">
      <c r="A17" s="86"/>
    </row>
    <row r="18" spans="1:1" x14ac:dyDescent="0.3">
      <c r="A18" s="86"/>
    </row>
    <row r="19" spans="1:1" x14ac:dyDescent="0.3">
      <c r="A19" s="86"/>
    </row>
    <row r="20" spans="1:1" x14ac:dyDescent="0.3">
      <c r="A20" s="86"/>
    </row>
    <row r="21" spans="1:1" x14ac:dyDescent="0.3">
      <c r="A21" s="86"/>
    </row>
    <row r="22" spans="1:1" x14ac:dyDescent="0.3">
      <c r="A22" s="86"/>
    </row>
    <row r="23" spans="1:1" x14ac:dyDescent="0.3">
      <c r="A23" s="86"/>
    </row>
    <row r="24" spans="1:1" x14ac:dyDescent="0.3">
      <c r="A24" s="86"/>
    </row>
    <row r="25" spans="1:1" x14ac:dyDescent="0.3">
      <c r="A25" s="86"/>
    </row>
    <row r="26" spans="1:1" x14ac:dyDescent="0.3">
      <c r="A26" s="86"/>
    </row>
    <row r="27" spans="1:1" x14ac:dyDescent="0.3">
      <c r="A27" s="86"/>
    </row>
    <row r="28" spans="1:1" x14ac:dyDescent="0.3">
      <c r="A28" s="86"/>
    </row>
    <row r="29" spans="1:1" x14ac:dyDescent="0.3">
      <c r="A29" s="86"/>
    </row>
    <row r="30" spans="1:1" x14ac:dyDescent="0.3">
      <c r="A30" s="86"/>
    </row>
    <row r="31" spans="1:1" x14ac:dyDescent="0.3">
      <c r="A31" s="86"/>
    </row>
    <row r="32" spans="1:1" x14ac:dyDescent="0.3">
      <c r="A32" s="86"/>
    </row>
    <row r="33" spans="1:1" x14ac:dyDescent="0.3">
      <c r="A33" s="86"/>
    </row>
    <row r="34" spans="1:1" x14ac:dyDescent="0.3">
      <c r="A34" s="86"/>
    </row>
    <row r="35" spans="1:1" x14ac:dyDescent="0.3">
      <c r="A35" s="86"/>
    </row>
    <row r="36" spans="1:1" x14ac:dyDescent="0.3">
      <c r="A36" s="86"/>
    </row>
    <row r="37" spans="1:1" x14ac:dyDescent="0.3">
      <c r="A37" s="86"/>
    </row>
    <row r="38" spans="1:1" x14ac:dyDescent="0.3">
      <c r="A38" s="86"/>
    </row>
    <row r="39" spans="1:1" x14ac:dyDescent="0.3">
      <c r="A39" s="86"/>
    </row>
    <row r="40" spans="1:1" x14ac:dyDescent="0.3">
      <c r="A40" s="86"/>
    </row>
    <row r="41" spans="1:1" x14ac:dyDescent="0.3">
      <c r="A41" s="86"/>
    </row>
    <row r="42" spans="1:1" x14ac:dyDescent="0.3">
      <c r="A42" s="86"/>
    </row>
    <row r="43" spans="1:1" x14ac:dyDescent="0.3">
      <c r="A43" s="86"/>
    </row>
    <row r="44" spans="1:1" x14ac:dyDescent="0.3">
      <c r="A44" s="86"/>
    </row>
    <row r="45" spans="1:1" x14ac:dyDescent="0.3">
      <c r="A45" s="86"/>
    </row>
    <row r="46" spans="1:1" x14ac:dyDescent="0.3">
      <c r="A46" s="86"/>
    </row>
    <row r="47" spans="1:1" x14ac:dyDescent="0.3">
      <c r="A47" s="86"/>
    </row>
    <row r="48" spans="1:1" x14ac:dyDescent="0.3">
      <c r="A48" s="86"/>
    </row>
    <row r="49" spans="1:1" x14ac:dyDescent="0.3">
      <c r="A49" s="86"/>
    </row>
    <row r="50" spans="1:1" x14ac:dyDescent="0.3">
      <c r="A50" s="86"/>
    </row>
    <row r="51" spans="1:1" x14ac:dyDescent="0.3">
      <c r="A51" s="86"/>
    </row>
    <row r="52" spans="1:1" x14ac:dyDescent="0.3">
      <c r="A52" s="86"/>
    </row>
    <row r="53" spans="1:1" x14ac:dyDescent="0.3">
      <c r="A53" s="86"/>
    </row>
    <row r="54" spans="1:1" x14ac:dyDescent="0.3">
      <c r="A54" s="86"/>
    </row>
    <row r="55" spans="1:1" x14ac:dyDescent="0.3">
      <c r="A55" s="86"/>
    </row>
    <row r="56" spans="1:1" x14ac:dyDescent="0.3">
      <c r="A56" s="86"/>
    </row>
    <row r="57" spans="1:1" x14ac:dyDescent="0.3">
      <c r="A57" s="86"/>
    </row>
    <row r="58" spans="1:1" x14ac:dyDescent="0.3">
      <c r="A58" s="86"/>
    </row>
    <row r="59" spans="1:1" x14ac:dyDescent="0.3">
      <c r="A59" s="86"/>
    </row>
    <row r="60" spans="1:1" x14ac:dyDescent="0.3">
      <c r="A60" s="86"/>
    </row>
    <row r="61" spans="1:1" x14ac:dyDescent="0.3">
      <c r="A61" s="86"/>
    </row>
    <row r="62" spans="1:1" x14ac:dyDescent="0.3">
      <c r="A62" s="86"/>
    </row>
    <row r="63" spans="1:1" x14ac:dyDescent="0.3">
      <c r="A63" s="86"/>
    </row>
    <row r="64" spans="1:1" x14ac:dyDescent="0.3">
      <c r="A64" s="86"/>
    </row>
    <row r="65" spans="1:1" x14ac:dyDescent="0.3">
      <c r="A65" s="86"/>
    </row>
    <row r="66" spans="1:1" x14ac:dyDescent="0.3">
      <c r="A66" s="86"/>
    </row>
    <row r="67" spans="1:1" x14ac:dyDescent="0.3">
      <c r="A67" s="86"/>
    </row>
    <row r="68" spans="1:1" x14ac:dyDescent="0.3">
      <c r="A68" s="86"/>
    </row>
    <row r="69" spans="1:1" x14ac:dyDescent="0.3">
      <c r="A69" s="86"/>
    </row>
    <row r="70" spans="1:1" x14ac:dyDescent="0.3">
      <c r="A70" s="86"/>
    </row>
    <row r="71" spans="1:1" x14ac:dyDescent="0.3">
      <c r="A71" s="86"/>
    </row>
    <row r="72" spans="1:1" x14ac:dyDescent="0.3">
      <c r="A72" s="86"/>
    </row>
    <row r="73" spans="1:1" x14ac:dyDescent="0.3">
      <c r="A73" s="86"/>
    </row>
    <row r="74" spans="1:1" x14ac:dyDescent="0.3">
      <c r="A74" s="86"/>
    </row>
    <row r="75" spans="1:1" x14ac:dyDescent="0.3">
      <c r="A75" s="86"/>
    </row>
    <row r="76" spans="1:1" x14ac:dyDescent="0.3">
      <c r="A76" s="86"/>
    </row>
    <row r="77" spans="1:1" x14ac:dyDescent="0.3">
      <c r="A77" s="86"/>
    </row>
    <row r="78" spans="1:1" x14ac:dyDescent="0.3">
      <c r="A78" s="86"/>
    </row>
    <row r="79" spans="1:1" x14ac:dyDescent="0.3">
      <c r="A79" s="86"/>
    </row>
    <row r="80" spans="1:1" x14ac:dyDescent="0.3">
      <c r="A80" s="86"/>
    </row>
    <row r="81" spans="1:1" x14ac:dyDescent="0.3">
      <c r="A81" s="86"/>
    </row>
    <row r="82" spans="1:1" x14ac:dyDescent="0.3">
      <c r="A82" s="86"/>
    </row>
    <row r="83" spans="1:1" x14ac:dyDescent="0.3">
      <c r="A83" s="86"/>
    </row>
    <row r="84" spans="1:1" x14ac:dyDescent="0.3">
      <c r="A84" s="86"/>
    </row>
    <row r="85" spans="1:1" x14ac:dyDescent="0.3">
      <c r="A85" s="86"/>
    </row>
    <row r="86" spans="1:1" x14ac:dyDescent="0.3">
      <c r="A86" s="86"/>
    </row>
    <row r="87" spans="1:1" x14ac:dyDescent="0.3">
      <c r="A87" s="86"/>
    </row>
    <row r="88" spans="1:1" x14ac:dyDescent="0.3">
      <c r="A88" s="86"/>
    </row>
    <row r="89" spans="1:1" x14ac:dyDescent="0.3">
      <c r="A89" s="86"/>
    </row>
    <row r="90" spans="1:1" x14ac:dyDescent="0.3">
      <c r="A90" s="86"/>
    </row>
    <row r="91" spans="1:1" x14ac:dyDescent="0.3">
      <c r="A91" s="86"/>
    </row>
    <row r="92" spans="1:1" x14ac:dyDescent="0.3">
      <c r="A92" s="86"/>
    </row>
    <row r="93" spans="1:1" x14ac:dyDescent="0.3">
      <c r="A93" s="86"/>
    </row>
    <row r="94" spans="1:1" x14ac:dyDescent="0.3">
      <c r="A94" s="86"/>
    </row>
    <row r="95" spans="1:1" x14ac:dyDescent="0.3">
      <c r="A95" s="86"/>
    </row>
    <row r="96" spans="1:1" x14ac:dyDescent="0.3">
      <c r="A96" s="86"/>
    </row>
    <row r="97" spans="1:1" x14ac:dyDescent="0.3">
      <c r="A97" s="86"/>
    </row>
    <row r="98" spans="1:1" x14ac:dyDescent="0.3">
      <c r="A98" s="86"/>
    </row>
    <row r="99" spans="1:1" x14ac:dyDescent="0.3">
      <c r="A99" s="86"/>
    </row>
    <row r="100" spans="1:1" x14ac:dyDescent="0.3">
      <c r="A100" s="86"/>
    </row>
    <row r="101" spans="1:1" x14ac:dyDescent="0.3">
      <c r="A101" s="86"/>
    </row>
    <row r="102" spans="1:1" x14ac:dyDescent="0.3">
      <c r="A102" s="86"/>
    </row>
    <row r="103" spans="1:1" x14ac:dyDescent="0.3">
      <c r="A103" s="86"/>
    </row>
    <row r="104" spans="1:1" x14ac:dyDescent="0.3">
      <c r="A104" s="86"/>
    </row>
    <row r="105" spans="1:1" x14ac:dyDescent="0.3">
      <c r="A105" s="86"/>
    </row>
    <row r="106" spans="1:1" x14ac:dyDescent="0.3">
      <c r="A106" s="86"/>
    </row>
    <row r="107" spans="1:1" x14ac:dyDescent="0.3">
      <c r="A107" s="86"/>
    </row>
    <row r="108" spans="1:1" x14ac:dyDescent="0.3">
      <c r="A108" s="86"/>
    </row>
    <row r="109" spans="1:1" x14ac:dyDescent="0.3">
      <c r="A109" s="86"/>
    </row>
    <row r="110" spans="1:1" x14ac:dyDescent="0.3">
      <c r="A110" s="86"/>
    </row>
    <row r="111" spans="1:1" x14ac:dyDescent="0.3">
      <c r="A111" s="86"/>
    </row>
    <row r="112" spans="1:1" x14ac:dyDescent="0.3">
      <c r="A112" s="86"/>
    </row>
    <row r="113" spans="1:1" x14ac:dyDescent="0.3">
      <c r="A113" s="86"/>
    </row>
    <row r="114" spans="1:1" x14ac:dyDescent="0.3">
      <c r="A114" s="86"/>
    </row>
    <row r="115" spans="1:1" x14ac:dyDescent="0.3">
      <c r="A115" s="86"/>
    </row>
    <row r="116" spans="1:1" x14ac:dyDescent="0.3">
      <c r="A116" s="86"/>
    </row>
    <row r="117" spans="1:1" x14ac:dyDescent="0.3">
      <c r="A117" s="86"/>
    </row>
    <row r="118" spans="1:1" x14ac:dyDescent="0.3">
      <c r="A118" s="86"/>
    </row>
    <row r="119" spans="1:1" x14ac:dyDescent="0.3">
      <c r="A119" s="86"/>
    </row>
    <row r="120" spans="1:1" x14ac:dyDescent="0.3">
      <c r="A120" s="86"/>
    </row>
    <row r="121" spans="1:1" x14ac:dyDescent="0.3">
      <c r="A121" s="86"/>
    </row>
    <row r="122" spans="1:1" x14ac:dyDescent="0.3">
      <c r="A122" s="86"/>
    </row>
    <row r="123" spans="1:1" x14ac:dyDescent="0.3">
      <c r="A123" s="86"/>
    </row>
    <row r="124" spans="1:1" x14ac:dyDescent="0.3">
      <c r="A124" s="86"/>
    </row>
    <row r="125" spans="1:1" x14ac:dyDescent="0.3">
      <c r="A125" s="86"/>
    </row>
    <row r="126" spans="1:1" x14ac:dyDescent="0.3">
      <c r="A126" s="86"/>
    </row>
    <row r="127" spans="1:1" x14ac:dyDescent="0.3">
      <c r="A127" s="86"/>
    </row>
    <row r="128" spans="1:1" x14ac:dyDescent="0.3">
      <c r="A128" s="86"/>
    </row>
    <row r="129" spans="1:1" x14ac:dyDescent="0.3">
      <c r="A129" s="86"/>
    </row>
    <row r="130" spans="1:1" x14ac:dyDescent="0.3">
      <c r="A130" s="86"/>
    </row>
    <row r="131" spans="1:1" x14ac:dyDescent="0.3">
      <c r="A131" s="86"/>
    </row>
    <row r="132" spans="1:1" x14ac:dyDescent="0.3">
      <c r="A132" s="86"/>
    </row>
    <row r="133" spans="1:1" x14ac:dyDescent="0.3">
      <c r="A133" s="86"/>
    </row>
    <row r="134" spans="1:1" x14ac:dyDescent="0.3">
      <c r="A134" s="86"/>
    </row>
    <row r="135" spans="1:1" x14ac:dyDescent="0.3">
      <c r="A135" s="86"/>
    </row>
    <row r="136" spans="1:1" x14ac:dyDescent="0.3">
      <c r="A136" s="86"/>
    </row>
    <row r="137" spans="1:1" x14ac:dyDescent="0.3">
      <c r="A137" s="86"/>
    </row>
    <row r="138" spans="1:1" x14ac:dyDescent="0.3">
      <c r="A138" s="86"/>
    </row>
    <row r="139" spans="1:1" x14ac:dyDescent="0.3">
      <c r="A139" s="86"/>
    </row>
    <row r="140" spans="1:1" x14ac:dyDescent="0.3">
      <c r="A140" s="86"/>
    </row>
    <row r="141" spans="1:1" x14ac:dyDescent="0.3">
      <c r="A141" s="86"/>
    </row>
    <row r="142" spans="1:1" x14ac:dyDescent="0.3">
      <c r="A142" s="86"/>
    </row>
    <row r="143" spans="1:1" x14ac:dyDescent="0.3">
      <c r="A143" s="86"/>
    </row>
    <row r="144" spans="1:1" x14ac:dyDescent="0.3">
      <c r="A144" s="86"/>
    </row>
    <row r="145" spans="1:1" x14ac:dyDescent="0.3">
      <c r="A145" s="86"/>
    </row>
    <row r="146" spans="1:1" x14ac:dyDescent="0.3">
      <c r="A146" s="86"/>
    </row>
    <row r="147" spans="1:1" x14ac:dyDescent="0.3">
      <c r="A147" s="86"/>
    </row>
    <row r="148" spans="1:1" x14ac:dyDescent="0.3">
      <c r="A148" s="86"/>
    </row>
    <row r="149" spans="1:1" x14ac:dyDescent="0.3">
      <c r="A149" s="86"/>
    </row>
    <row r="150" spans="1:1" x14ac:dyDescent="0.3">
      <c r="A150" s="86"/>
    </row>
    <row r="151" spans="1:1" x14ac:dyDescent="0.3">
      <c r="A151" s="86"/>
    </row>
    <row r="152" spans="1:1" x14ac:dyDescent="0.3">
      <c r="A152" s="86"/>
    </row>
    <row r="153" spans="1:1" x14ac:dyDescent="0.3">
      <c r="A153" s="86"/>
    </row>
    <row r="154" spans="1:1" x14ac:dyDescent="0.3">
      <c r="A154" s="86"/>
    </row>
    <row r="155" spans="1:1" x14ac:dyDescent="0.3">
      <c r="A155" s="86"/>
    </row>
    <row r="156" spans="1:1" x14ac:dyDescent="0.3">
      <c r="A156" s="86"/>
    </row>
    <row r="157" spans="1:1" x14ac:dyDescent="0.3">
      <c r="A157" s="86"/>
    </row>
    <row r="158" spans="1:1" x14ac:dyDescent="0.3">
      <c r="A158" s="86"/>
    </row>
    <row r="159" spans="1:1" x14ac:dyDescent="0.3">
      <c r="A159" s="86"/>
    </row>
    <row r="160" spans="1:1" x14ac:dyDescent="0.3">
      <c r="A160" s="86"/>
    </row>
    <row r="161" spans="1:1" x14ac:dyDescent="0.3">
      <c r="A161" s="86"/>
    </row>
    <row r="162" spans="1:1" x14ac:dyDescent="0.3">
      <c r="A162" s="86"/>
    </row>
    <row r="163" spans="1:1" x14ac:dyDescent="0.3">
      <c r="A163" s="86"/>
    </row>
    <row r="164" spans="1:1" x14ac:dyDescent="0.3">
      <c r="A164" s="86"/>
    </row>
    <row r="165" spans="1:1" x14ac:dyDescent="0.3">
      <c r="A165" s="86"/>
    </row>
    <row r="166" spans="1:1" x14ac:dyDescent="0.3">
      <c r="A166" s="86"/>
    </row>
    <row r="167" spans="1:1" x14ac:dyDescent="0.3">
      <c r="A167" s="86"/>
    </row>
    <row r="168" spans="1:1" x14ac:dyDescent="0.3">
      <c r="A168" s="86"/>
    </row>
    <row r="169" spans="1:1" x14ac:dyDescent="0.3">
      <c r="A169" s="86"/>
    </row>
    <row r="170" spans="1:1" x14ac:dyDescent="0.3">
      <c r="A170" s="86"/>
    </row>
    <row r="171" spans="1:1" x14ac:dyDescent="0.3">
      <c r="A171" s="86"/>
    </row>
    <row r="172" spans="1:1" x14ac:dyDescent="0.3">
      <c r="A172" s="86"/>
    </row>
    <row r="173" spans="1:1" x14ac:dyDescent="0.3">
      <c r="A173" s="86"/>
    </row>
    <row r="174" spans="1:1" x14ac:dyDescent="0.3">
      <c r="A174" s="86"/>
    </row>
    <row r="175" spans="1:1" x14ac:dyDescent="0.3">
      <c r="A175" s="86"/>
    </row>
    <row r="176" spans="1:1" x14ac:dyDescent="0.3">
      <c r="A176" s="86"/>
    </row>
    <row r="177" spans="1:1" x14ac:dyDescent="0.3">
      <c r="A177" s="86"/>
    </row>
    <row r="178" spans="1:1" x14ac:dyDescent="0.3">
      <c r="A178" s="86"/>
    </row>
    <row r="179" spans="1:1" x14ac:dyDescent="0.3">
      <c r="A179" s="86"/>
    </row>
    <row r="180" spans="1:1" x14ac:dyDescent="0.3">
      <c r="A180" s="86"/>
    </row>
    <row r="181" spans="1:1" x14ac:dyDescent="0.3">
      <c r="A181" s="86"/>
    </row>
    <row r="182" spans="1:1" x14ac:dyDescent="0.3">
      <c r="A182" s="86"/>
    </row>
    <row r="183" spans="1:1" x14ac:dyDescent="0.3">
      <c r="A183" s="86"/>
    </row>
    <row r="184" spans="1:1" x14ac:dyDescent="0.3">
      <c r="A184" s="86"/>
    </row>
    <row r="185" spans="1:1" x14ac:dyDescent="0.3">
      <c r="A185" s="86"/>
    </row>
    <row r="186" spans="1:1" x14ac:dyDescent="0.3">
      <c r="A186" s="86"/>
    </row>
    <row r="187" spans="1:1" x14ac:dyDescent="0.3">
      <c r="A187" s="86"/>
    </row>
    <row r="188" spans="1:1" x14ac:dyDescent="0.3">
      <c r="A188" s="86"/>
    </row>
    <row r="189" spans="1:1" x14ac:dyDescent="0.3">
      <c r="A189" s="86"/>
    </row>
    <row r="190" spans="1:1" x14ac:dyDescent="0.3">
      <c r="A190" s="86"/>
    </row>
    <row r="191" spans="1:1" x14ac:dyDescent="0.3">
      <c r="A191" s="86"/>
    </row>
    <row r="192" spans="1:1" x14ac:dyDescent="0.3">
      <c r="A192" s="86"/>
    </row>
    <row r="193" spans="1:1" x14ac:dyDescent="0.3">
      <c r="A193" s="86"/>
    </row>
    <row r="194" spans="1:1" x14ac:dyDescent="0.3">
      <c r="A194" s="86"/>
    </row>
    <row r="195" spans="1:1" x14ac:dyDescent="0.3">
      <c r="A195" s="86"/>
    </row>
    <row r="196" spans="1:1" x14ac:dyDescent="0.3">
      <c r="A196" s="86"/>
    </row>
    <row r="197" spans="1:1" x14ac:dyDescent="0.3">
      <c r="A197" s="86"/>
    </row>
    <row r="198" spans="1:1" x14ac:dyDescent="0.3">
      <c r="A198" s="86"/>
    </row>
    <row r="199" spans="1:1" x14ac:dyDescent="0.3">
      <c r="A199" s="86"/>
    </row>
    <row r="200" spans="1:1" x14ac:dyDescent="0.3">
      <c r="A200" s="86"/>
    </row>
    <row r="201" spans="1:1" x14ac:dyDescent="0.3">
      <c r="A201" s="86"/>
    </row>
    <row r="202" spans="1:1" x14ac:dyDescent="0.3">
      <c r="A202" s="86"/>
    </row>
    <row r="203" spans="1:1" x14ac:dyDescent="0.3">
      <c r="A203" s="86"/>
    </row>
    <row r="204" spans="1:1" x14ac:dyDescent="0.3">
      <c r="A204" s="86"/>
    </row>
    <row r="205" spans="1:1" x14ac:dyDescent="0.3">
      <c r="A205" s="86"/>
    </row>
    <row r="206" spans="1:1" x14ac:dyDescent="0.3">
      <c r="A206" s="86"/>
    </row>
    <row r="207" spans="1:1" x14ac:dyDescent="0.3">
      <c r="A207" s="86"/>
    </row>
    <row r="208" spans="1:1" x14ac:dyDescent="0.3">
      <c r="A208" s="86"/>
    </row>
    <row r="209" spans="1:1" x14ac:dyDescent="0.3">
      <c r="A209" s="86"/>
    </row>
    <row r="210" spans="1:1" x14ac:dyDescent="0.3">
      <c r="A210" s="86"/>
    </row>
    <row r="211" spans="1:1" x14ac:dyDescent="0.3">
      <c r="A211" s="86"/>
    </row>
    <row r="212" spans="1:1" x14ac:dyDescent="0.3">
      <c r="A212" s="86"/>
    </row>
    <row r="213" spans="1:1" x14ac:dyDescent="0.3">
      <c r="A213" s="86"/>
    </row>
    <row r="214" spans="1:1" x14ac:dyDescent="0.3">
      <c r="A214" s="86"/>
    </row>
    <row r="215" spans="1:1" x14ac:dyDescent="0.3">
      <c r="A215" s="86"/>
    </row>
    <row r="216" spans="1:1" x14ac:dyDescent="0.3">
      <c r="A216" s="86"/>
    </row>
    <row r="217" spans="1:1" x14ac:dyDescent="0.3">
      <c r="A217" s="86"/>
    </row>
    <row r="218" spans="1:1" x14ac:dyDescent="0.3">
      <c r="A218" s="86"/>
    </row>
    <row r="219" spans="1:1" x14ac:dyDescent="0.3">
      <c r="A219" s="86"/>
    </row>
    <row r="220" spans="1:1" x14ac:dyDescent="0.3">
      <c r="A220" s="86"/>
    </row>
    <row r="221" spans="1:1" x14ac:dyDescent="0.3">
      <c r="A221" s="86"/>
    </row>
    <row r="222" spans="1:1" x14ac:dyDescent="0.3">
      <c r="A222" s="86"/>
    </row>
    <row r="223" spans="1:1" x14ac:dyDescent="0.3">
      <c r="A223" s="86"/>
    </row>
    <row r="224" spans="1:1" x14ac:dyDescent="0.3">
      <c r="A224" s="86"/>
    </row>
    <row r="225" spans="1:1" x14ac:dyDescent="0.3">
      <c r="A225" s="86"/>
    </row>
    <row r="226" spans="1:1" x14ac:dyDescent="0.3">
      <c r="A226" s="86"/>
    </row>
    <row r="227" spans="1:1" x14ac:dyDescent="0.3">
      <c r="A227" s="86"/>
    </row>
    <row r="228" spans="1:1" x14ac:dyDescent="0.3">
      <c r="A228" s="86"/>
    </row>
    <row r="229" spans="1:1" x14ac:dyDescent="0.3">
      <c r="A229" s="86"/>
    </row>
    <row r="230" spans="1:1" x14ac:dyDescent="0.3">
      <c r="A230" s="86"/>
    </row>
    <row r="231" spans="1:1" x14ac:dyDescent="0.3">
      <c r="A231" s="86"/>
    </row>
    <row r="232" spans="1:1" x14ac:dyDescent="0.3">
      <c r="A232" s="86"/>
    </row>
    <row r="233" spans="1:1" x14ac:dyDescent="0.3">
      <c r="A233" s="86"/>
    </row>
    <row r="234" spans="1:1" x14ac:dyDescent="0.3">
      <c r="A234" s="86"/>
    </row>
    <row r="235" spans="1:1" x14ac:dyDescent="0.3">
      <c r="A235" s="86"/>
    </row>
    <row r="236" spans="1:1" x14ac:dyDescent="0.3">
      <c r="A236" s="86"/>
    </row>
    <row r="237" spans="1:1" x14ac:dyDescent="0.3">
      <c r="A237" s="86"/>
    </row>
  </sheetData>
  <sheetProtection algorithmName="SHA-512" hashValue="RPDONUrbxAD19mrr7Cp5qVIw7deHCSGzgtJDN+Fh1lxOgrXE4rmIQXcVlaOUuAz0b0j6CKuwooYnhdG2saWaVg==" saltValue="IpD1rJ6meR2APmkY+ALZcQ=="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J289"/>
  <sheetViews>
    <sheetView workbookViewId="0">
      <pane ySplit="1" topLeftCell="A2" activePane="bottomLeft" state="frozen"/>
      <selection pane="bottomLeft" activeCell="B18" sqref="B18"/>
    </sheetView>
  </sheetViews>
  <sheetFormatPr baseColWidth="10" defaultColWidth="11.44140625" defaultRowHeight="14.4" x14ac:dyDescent="0.3"/>
  <cols>
    <col min="1" max="1" width="13.44140625" style="25" customWidth="1"/>
    <col min="2" max="2" width="79.88671875" style="24" customWidth="1"/>
    <col min="3" max="4" width="11.109375" style="88" customWidth="1"/>
    <col min="5" max="5" width="17.44140625" style="90" customWidth="1"/>
    <col min="6" max="6" width="19.109375" style="89" customWidth="1"/>
    <col min="7" max="7" width="28.88671875" style="110" customWidth="1"/>
    <col min="8" max="9" width="19.109375" style="110" customWidth="1"/>
    <col min="10" max="10" width="17.6640625" style="24" customWidth="1"/>
    <col min="11" max="16384" width="11.44140625" style="24"/>
  </cols>
  <sheetData>
    <row r="1" spans="1:10" x14ac:dyDescent="0.3">
      <c r="A1" s="97" t="s">
        <v>8</v>
      </c>
      <c r="B1" s="98" t="s">
        <v>39</v>
      </c>
      <c r="C1" s="100">
        <f>SUM(C2:C300)</f>
        <v>19347</v>
      </c>
      <c r="D1" s="99" t="s">
        <v>362</v>
      </c>
      <c r="E1" s="111" t="s">
        <v>363</v>
      </c>
      <c r="F1" s="112" t="s">
        <v>364</v>
      </c>
      <c r="G1" s="108" t="s">
        <v>368</v>
      </c>
      <c r="H1" s="108" t="s">
        <v>372</v>
      </c>
      <c r="I1" s="108" t="s">
        <v>373</v>
      </c>
      <c r="J1" s="98" t="s">
        <v>35</v>
      </c>
    </row>
    <row r="2" spans="1:10" x14ac:dyDescent="0.3">
      <c r="A2" s="25">
        <v>200372</v>
      </c>
      <c r="B2" s="24" t="s">
        <v>246</v>
      </c>
      <c r="C2" s="88">
        <v>29</v>
      </c>
      <c r="D2" s="88" t="s">
        <v>354</v>
      </c>
      <c r="E2" s="90">
        <f>VLOOKUP(D2,Fristen!$A$2:$B$10,2,FALSE)</f>
        <v>45537</v>
      </c>
      <c r="F2" s="90">
        <f>VLOOKUP(D2,Fristen!$A$2:$C$10,3,FALSE)</f>
        <v>45618</v>
      </c>
      <c r="G2" s="113" t="str">
        <f>CONCATENATE("vom ",(TEXT(E2,"TT.MM.JJJJ;@"))," bis ",(TEXT(F2,"TT.MM.JJJJ;@")))</f>
        <v>vom 02.09.2024 bis 22.11.2024</v>
      </c>
      <c r="J2" s="24" t="s">
        <v>33</v>
      </c>
    </row>
    <row r="3" spans="1:10" x14ac:dyDescent="0.3">
      <c r="A3" s="25">
        <v>200440</v>
      </c>
      <c r="B3" s="24" t="s">
        <v>247</v>
      </c>
      <c r="C3" s="88">
        <v>77</v>
      </c>
      <c r="D3" s="88" t="s">
        <v>354</v>
      </c>
      <c r="E3" s="90">
        <f>VLOOKUP(D3,Fristen!$A$2:$B$10,2,FALSE)</f>
        <v>45537</v>
      </c>
      <c r="F3" s="90">
        <f>VLOOKUP(D3,Fristen!$A$2:$C$10,3,FALSE)</f>
        <v>45618</v>
      </c>
      <c r="G3" s="113" t="str">
        <f t="shared" ref="G3:G66" si="0">CONCATENATE("vom ",(TEXT(E3,"TT.MM.JJJJ;@"))," bis ",(TEXT(F3,"TT.MM.JJJJ;@")))</f>
        <v>vom 02.09.2024 bis 22.11.2024</v>
      </c>
      <c r="H3" s="109"/>
      <c r="I3" s="109"/>
      <c r="J3" s="24" t="s">
        <v>26</v>
      </c>
    </row>
    <row r="4" spans="1:10" x14ac:dyDescent="0.3">
      <c r="A4" s="25">
        <v>200244</v>
      </c>
      <c r="B4" s="24" t="s">
        <v>248</v>
      </c>
      <c r="C4" s="88">
        <v>19</v>
      </c>
      <c r="D4" s="88" t="s">
        <v>354</v>
      </c>
      <c r="E4" s="90">
        <f>VLOOKUP(D4,Fristen!$A$2:$B$10,2,FALSE)</f>
        <v>45537</v>
      </c>
      <c r="F4" s="90">
        <f>VLOOKUP(D4,Fristen!$A$2:$C$10,3,FALSE)</f>
        <v>45618</v>
      </c>
      <c r="G4" s="113" t="str">
        <f t="shared" si="0"/>
        <v>vom 02.09.2024 bis 22.11.2024</v>
      </c>
      <c r="H4" s="109"/>
      <c r="I4" s="109"/>
      <c r="J4" s="24" t="s">
        <v>34</v>
      </c>
    </row>
    <row r="5" spans="1:10" x14ac:dyDescent="0.3">
      <c r="A5" s="25">
        <v>200463</v>
      </c>
      <c r="B5" s="24" t="s">
        <v>249</v>
      </c>
      <c r="C5" s="88">
        <v>19</v>
      </c>
      <c r="D5" s="88" t="s">
        <v>354</v>
      </c>
      <c r="E5" s="90">
        <f>VLOOKUP(D5,Fristen!$A$2:$B$10,2,FALSE)</f>
        <v>45537</v>
      </c>
      <c r="F5" s="90">
        <f>VLOOKUP(D5,Fristen!$A$2:$C$10,3,FALSE)</f>
        <v>45618</v>
      </c>
      <c r="G5" s="113" t="str">
        <f t="shared" si="0"/>
        <v>vom 02.09.2024 bis 22.11.2024</v>
      </c>
      <c r="H5" s="109"/>
      <c r="I5" s="109"/>
    </row>
    <row r="6" spans="1:10" x14ac:dyDescent="0.3">
      <c r="A6" s="25">
        <v>200190</v>
      </c>
      <c r="B6" s="24" t="s">
        <v>250</v>
      </c>
      <c r="C6" s="88">
        <v>29</v>
      </c>
      <c r="D6" s="88" t="s">
        <v>354</v>
      </c>
      <c r="E6" s="90">
        <f>VLOOKUP(D6,Fristen!$A$2:$B$10,2,FALSE)</f>
        <v>45537</v>
      </c>
      <c r="F6" s="90">
        <f>VLOOKUP(D6,Fristen!$A$2:$C$10,3,FALSE)</f>
        <v>45618</v>
      </c>
      <c r="G6" s="113" t="str">
        <f t="shared" si="0"/>
        <v>vom 02.09.2024 bis 22.11.2024</v>
      </c>
      <c r="H6" s="109"/>
      <c r="I6" s="109"/>
    </row>
    <row r="7" spans="1:10" x14ac:dyDescent="0.3">
      <c r="A7" s="25">
        <v>200177</v>
      </c>
      <c r="B7" s="24" t="s">
        <v>251</v>
      </c>
      <c r="C7" s="88">
        <v>38</v>
      </c>
      <c r="D7" s="88" t="s">
        <v>354</v>
      </c>
      <c r="E7" s="90">
        <f>VLOOKUP(D7,Fristen!$A$2:$B$10,2,FALSE)</f>
        <v>45537</v>
      </c>
      <c r="F7" s="90">
        <f>VLOOKUP(D7,Fristen!$A$2:$C$10,3,FALSE)</f>
        <v>45618</v>
      </c>
      <c r="G7" s="113" t="str">
        <f t="shared" si="0"/>
        <v>vom 02.09.2024 bis 22.11.2024</v>
      </c>
      <c r="H7" s="109"/>
      <c r="I7" s="109"/>
    </row>
    <row r="8" spans="1:10" x14ac:dyDescent="0.3">
      <c r="A8" s="25">
        <v>200335</v>
      </c>
      <c r="B8" s="24" t="s">
        <v>252</v>
      </c>
      <c r="C8" s="88">
        <v>36</v>
      </c>
      <c r="D8" s="88" t="s">
        <v>354</v>
      </c>
      <c r="E8" s="90">
        <f>VLOOKUP(D8,Fristen!$A$2:$B$10,2,FALSE)</f>
        <v>45537</v>
      </c>
      <c r="F8" s="90">
        <f>VLOOKUP(D8,Fristen!$A$2:$C$10,3,FALSE)</f>
        <v>45618</v>
      </c>
      <c r="G8" s="113" t="str">
        <f t="shared" si="0"/>
        <v>vom 02.09.2024 bis 22.11.2024</v>
      </c>
      <c r="H8" s="109"/>
      <c r="I8" s="109"/>
    </row>
    <row r="9" spans="1:10" x14ac:dyDescent="0.3">
      <c r="A9" s="25">
        <v>200013</v>
      </c>
      <c r="B9" s="24" t="s">
        <v>253</v>
      </c>
      <c r="C9" s="88">
        <v>19</v>
      </c>
      <c r="D9" s="88" t="s">
        <v>354</v>
      </c>
      <c r="E9" s="90">
        <f>VLOOKUP(D9,Fristen!$A$2:$B$10,2,FALSE)</f>
        <v>45537</v>
      </c>
      <c r="F9" s="90">
        <f>VLOOKUP(D9,Fristen!$A$2:$C$10,3,FALSE)</f>
        <v>45618</v>
      </c>
      <c r="G9" s="113" t="str">
        <f t="shared" si="0"/>
        <v>vom 02.09.2024 bis 22.11.2024</v>
      </c>
      <c r="H9" s="109"/>
      <c r="I9" s="109"/>
    </row>
    <row r="10" spans="1:10" x14ac:dyDescent="0.3">
      <c r="A10" s="25">
        <v>200116</v>
      </c>
      <c r="B10" s="24" t="s">
        <v>254</v>
      </c>
      <c r="C10" s="88">
        <v>43</v>
      </c>
      <c r="D10" s="88" t="s">
        <v>354</v>
      </c>
      <c r="E10" s="90">
        <f>VLOOKUP(D10,Fristen!$A$2:$B$10,2,FALSE)</f>
        <v>45537</v>
      </c>
      <c r="F10" s="90">
        <f>VLOOKUP(D10,Fristen!$A$2:$C$10,3,FALSE)</f>
        <v>45618</v>
      </c>
      <c r="G10" s="113" t="str">
        <f t="shared" si="0"/>
        <v>vom 02.09.2024 bis 22.11.2024</v>
      </c>
      <c r="H10" s="109"/>
      <c r="I10" s="109"/>
    </row>
    <row r="11" spans="1:10" x14ac:dyDescent="0.3">
      <c r="A11" s="25">
        <v>200300</v>
      </c>
      <c r="B11" s="24" t="s">
        <v>255</v>
      </c>
      <c r="C11" s="88">
        <v>21</v>
      </c>
      <c r="D11" s="88" t="s">
        <v>354</v>
      </c>
      <c r="E11" s="90">
        <f>VLOOKUP(D11,Fristen!$A$2:$B$10,2,FALSE)</f>
        <v>45537</v>
      </c>
      <c r="F11" s="90">
        <f>VLOOKUP(D11,Fristen!$A$2:$C$10,3,FALSE)</f>
        <v>45618</v>
      </c>
      <c r="G11" s="113" t="str">
        <f t="shared" si="0"/>
        <v>vom 02.09.2024 bis 22.11.2024</v>
      </c>
      <c r="H11" s="109"/>
      <c r="I11" s="109"/>
    </row>
    <row r="12" spans="1:10" x14ac:dyDescent="0.3">
      <c r="A12" s="25">
        <v>200270</v>
      </c>
      <c r="B12" s="24" t="s">
        <v>256</v>
      </c>
      <c r="C12" s="88">
        <v>17</v>
      </c>
      <c r="D12" s="88" t="s">
        <v>354</v>
      </c>
      <c r="E12" s="90">
        <f>VLOOKUP(D12,Fristen!$A$2:$B$10,2,FALSE)</f>
        <v>45537</v>
      </c>
      <c r="F12" s="90">
        <f>VLOOKUP(D12,Fristen!$A$2:$C$10,3,FALSE)</f>
        <v>45618</v>
      </c>
      <c r="G12" s="113" t="str">
        <f t="shared" si="0"/>
        <v>vom 02.09.2024 bis 22.11.2024</v>
      </c>
      <c r="H12" s="109"/>
      <c r="I12" s="109"/>
    </row>
    <row r="13" spans="1:10" x14ac:dyDescent="0.3">
      <c r="A13" s="25">
        <v>200220</v>
      </c>
      <c r="B13" s="24" t="s">
        <v>257</v>
      </c>
      <c r="C13" s="88">
        <v>19</v>
      </c>
      <c r="D13" s="88" t="s">
        <v>354</v>
      </c>
      <c r="E13" s="90">
        <f>VLOOKUP(D13,Fristen!$A$2:$B$10,2,FALSE)</f>
        <v>45537</v>
      </c>
      <c r="F13" s="90">
        <f>VLOOKUP(D13,Fristen!$A$2:$C$10,3,FALSE)</f>
        <v>45618</v>
      </c>
      <c r="G13" s="113" t="str">
        <f t="shared" si="0"/>
        <v>vom 02.09.2024 bis 22.11.2024</v>
      </c>
      <c r="H13" s="109"/>
      <c r="I13" s="109"/>
    </row>
    <row r="14" spans="1:10" x14ac:dyDescent="0.3">
      <c r="A14" s="25">
        <v>200049</v>
      </c>
      <c r="B14" s="24" t="s">
        <v>258</v>
      </c>
      <c r="C14" s="88">
        <v>48</v>
      </c>
      <c r="D14" s="88" t="s">
        <v>354</v>
      </c>
      <c r="E14" s="90">
        <f>VLOOKUP(D14,Fristen!$A$2:$B$10,2,FALSE)</f>
        <v>45537</v>
      </c>
      <c r="F14" s="90">
        <f>VLOOKUP(D14,Fristen!$A$2:$C$10,3,FALSE)</f>
        <v>45618</v>
      </c>
      <c r="G14" s="113" t="str">
        <f t="shared" si="0"/>
        <v>vom 02.09.2024 bis 22.11.2024</v>
      </c>
      <c r="H14" s="109"/>
      <c r="I14" s="109"/>
    </row>
    <row r="15" spans="1:10" x14ac:dyDescent="0.3">
      <c r="A15" s="25">
        <v>200232</v>
      </c>
      <c r="B15" s="24" t="s">
        <v>259</v>
      </c>
      <c r="C15" s="88">
        <v>37</v>
      </c>
      <c r="D15" s="88" t="s">
        <v>354</v>
      </c>
      <c r="E15" s="90">
        <f>VLOOKUP(D15,Fristen!$A$2:$B$10,2,FALSE)</f>
        <v>45537</v>
      </c>
      <c r="F15" s="90">
        <f>VLOOKUP(D15,Fristen!$A$2:$C$10,3,FALSE)</f>
        <v>45618</v>
      </c>
      <c r="G15" s="113" t="str">
        <f t="shared" si="0"/>
        <v>vom 02.09.2024 bis 22.11.2024</v>
      </c>
    </row>
    <row r="16" spans="1:10" x14ac:dyDescent="0.3">
      <c r="A16" s="25">
        <v>222396</v>
      </c>
      <c r="B16" s="24" t="s">
        <v>260</v>
      </c>
      <c r="C16" s="88">
        <v>17</v>
      </c>
      <c r="D16" s="88" t="s">
        <v>355</v>
      </c>
      <c r="E16" s="90">
        <f>VLOOKUP(D16,Fristen!$A$2:$B$10,2,FALSE)</f>
        <v>45292</v>
      </c>
      <c r="F16" s="90">
        <f>VLOOKUP(D16,Fristen!$A$2:$C$10,3,FALSE)</f>
        <v>45490</v>
      </c>
      <c r="G16" s="113" t="str">
        <f t="shared" si="0"/>
        <v>vom 01.01.2024 bis 17.07.2024</v>
      </c>
      <c r="H16" s="113" t="s">
        <v>370</v>
      </c>
      <c r="I16" s="113" t="s">
        <v>371</v>
      </c>
    </row>
    <row r="17" spans="1:9" x14ac:dyDescent="0.3">
      <c r="A17" s="25">
        <v>222440</v>
      </c>
      <c r="B17" s="24" t="s">
        <v>261</v>
      </c>
      <c r="C17" s="88">
        <v>29</v>
      </c>
      <c r="D17" s="88" t="s">
        <v>355</v>
      </c>
      <c r="E17" s="90">
        <f>VLOOKUP(D17,Fristen!$A$2:$B$10,2,FALSE)</f>
        <v>45292</v>
      </c>
      <c r="F17" s="90">
        <f>VLOOKUP(D17,Fristen!$A$2:$C$10,3,FALSE)</f>
        <v>45490</v>
      </c>
      <c r="G17" s="113" t="str">
        <f t="shared" si="0"/>
        <v>vom 01.01.2024 bis 17.07.2024</v>
      </c>
      <c r="H17" s="113" t="s">
        <v>370</v>
      </c>
      <c r="I17" s="113" t="s">
        <v>371</v>
      </c>
    </row>
    <row r="18" spans="1:9" x14ac:dyDescent="0.3">
      <c r="A18" s="25">
        <v>222372</v>
      </c>
      <c r="B18" s="24" t="s">
        <v>262</v>
      </c>
      <c r="C18" s="88">
        <v>29</v>
      </c>
      <c r="D18" s="88" t="s">
        <v>355</v>
      </c>
      <c r="E18" s="90">
        <f>VLOOKUP(D18,Fristen!$A$2:$B$10,2,FALSE)</f>
        <v>45292</v>
      </c>
      <c r="F18" s="90">
        <f>VLOOKUP(D18,Fristen!$A$2:$C$10,3,FALSE)</f>
        <v>45490</v>
      </c>
      <c r="G18" s="113" t="str">
        <f t="shared" si="0"/>
        <v>vom 01.01.2024 bis 17.07.2024</v>
      </c>
      <c r="H18" s="113" t="s">
        <v>370</v>
      </c>
      <c r="I18" s="113" t="s">
        <v>371</v>
      </c>
    </row>
    <row r="19" spans="1:9" x14ac:dyDescent="0.3">
      <c r="A19" s="25">
        <v>222244</v>
      </c>
      <c r="B19" s="24" t="s">
        <v>263</v>
      </c>
      <c r="C19" s="88">
        <v>12</v>
      </c>
      <c r="D19" s="88" t="s">
        <v>355</v>
      </c>
      <c r="E19" s="90">
        <f>VLOOKUP(D19,Fristen!$A$2:$B$10,2,FALSE)</f>
        <v>45292</v>
      </c>
      <c r="F19" s="90">
        <f>VLOOKUP(D19,Fristen!$A$2:$C$10,3,FALSE)</f>
        <v>45490</v>
      </c>
      <c r="G19" s="113" t="str">
        <f t="shared" si="0"/>
        <v>vom 01.01.2024 bis 17.07.2024</v>
      </c>
      <c r="H19" s="113" t="s">
        <v>370</v>
      </c>
      <c r="I19" s="113" t="s">
        <v>371</v>
      </c>
    </row>
    <row r="20" spans="1:9" x14ac:dyDescent="0.3">
      <c r="A20" s="25">
        <v>222463</v>
      </c>
      <c r="B20" s="24" t="s">
        <v>264</v>
      </c>
      <c r="C20" s="88">
        <v>29</v>
      </c>
      <c r="D20" s="88" t="s">
        <v>355</v>
      </c>
      <c r="E20" s="90">
        <f>VLOOKUP(D20,Fristen!$A$2:$B$10,2,FALSE)</f>
        <v>45292</v>
      </c>
      <c r="F20" s="90">
        <f>VLOOKUP(D20,Fristen!$A$2:$C$10,3,FALSE)</f>
        <v>45490</v>
      </c>
      <c r="G20" s="113" t="str">
        <f t="shared" si="0"/>
        <v>vom 01.01.2024 bis 17.07.2024</v>
      </c>
      <c r="H20" s="113" t="s">
        <v>370</v>
      </c>
      <c r="I20" s="113" t="s">
        <v>371</v>
      </c>
    </row>
    <row r="21" spans="1:9" x14ac:dyDescent="0.3">
      <c r="A21" s="25">
        <v>222190</v>
      </c>
      <c r="B21" s="24" t="s">
        <v>265</v>
      </c>
      <c r="C21" s="88">
        <v>20</v>
      </c>
      <c r="D21" s="88" t="s">
        <v>355</v>
      </c>
      <c r="E21" s="90">
        <f>VLOOKUP(D21,Fristen!$A$2:$B$10,2,FALSE)</f>
        <v>45292</v>
      </c>
      <c r="F21" s="90">
        <f>VLOOKUP(D21,Fristen!$A$2:$C$10,3,FALSE)</f>
        <v>45490</v>
      </c>
      <c r="G21" s="113" t="str">
        <f t="shared" si="0"/>
        <v>vom 01.01.2024 bis 17.07.2024</v>
      </c>
      <c r="H21" s="113" t="s">
        <v>370</v>
      </c>
      <c r="I21" s="113" t="s">
        <v>371</v>
      </c>
    </row>
    <row r="22" spans="1:9" x14ac:dyDescent="0.3">
      <c r="A22" s="25">
        <v>222177</v>
      </c>
      <c r="B22" s="24" t="s">
        <v>266</v>
      </c>
      <c r="C22" s="88">
        <v>50</v>
      </c>
      <c r="D22" s="88" t="s">
        <v>355</v>
      </c>
      <c r="E22" s="90">
        <f>VLOOKUP(D22,Fristen!$A$2:$B$10,2,FALSE)</f>
        <v>45292</v>
      </c>
      <c r="F22" s="90">
        <f>VLOOKUP(D22,Fristen!$A$2:$C$10,3,FALSE)</f>
        <v>45490</v>
      </c>
      <c r="G22" s="113" t="str">
        <f t="shared" si="0"/>
        <v>vom 01.01.2024 bis 17.07.2024</v>
      </c>
      <c r="H22" s="113" t="s">
        <v>370</v>
      </c>
      <c r="I22" s="113" t="s">
        <v>371</v>
      </c>
    </row>
    <row r="23" spans="1:9" x14ac:dyDescent="0.3">
      <c r="A23" s="25">
        <v>222335</v>
      </c>
      <c r="B23" s="24" t="s">
        <v>267</v>
      </c>
      <c r="C23" s="88">
        <v>28</v>
      </c>
      <c r="D23" s="88" t="s">
        <v>355</v>
      </c>
      <c r="E23" s="90">
        <f>VLOOKUP(D23,Fristen!$A$2:$B$10,2,FALSE)</f>
        <v>45292</v>
      </c>
      <c r="F23" s="90">
        <f>VLOOKUP(D23,Fristen!$A$2:$C$10,3,FALSE)</f>
        <v>45490</v>
      </c>
      <c r="G23" s="113" t="str">
        <f t="shared" si="0"/>
        <v>vom 01.01.2024 bis 17.07.2024</v>
      </c>
      <c r="H23" s="113" t="s">
        <v>370</v>
      </c>
      <c r="I23" s="113" t="s">
        <v>371</v>
      </c>
    </row>
    <row r="24" spans="1:9" x14ac:dyDescent="0.3">
      <c r="A24" s="25">
        <v>222013</v>
      </c>
      <c r="B24" s="24" t="s">
        <v>268</v>
      </c>
      <c r="C24" s="88">
        <v>14</v>
      </c>
      <c r="D24" s="88" t="s">
        <v>355</v>
      </c>
      <c r="E24" s="90">
        <f>VLOOKUP(D24,Fristen!$A$2:$B$10,2,FALSE)</f>
        <v>45292</v>
      </c>
      <c r="F24" s="90">
        <f>VLOOKUP(D24,Fristen!$A$2:$C$10,3,FALSE)</f>
        <v>45490</v>
      </c>
      <c r="G24" s="113" t="str">
        <f t="shared" si="0"/>
        <v>vom 01.01.2024 bis 17.07.2024</v>
      </c>
      <c r="H24" s="113" t="s">
        <v>370</v>
      </c>
      <c r="I24" s="113" t="s">
        <v>371</v>
      </c>
    </row>
    <row r="25" spans="1:9" x14ac:dyDescent="0.3">
      <c r="A25" s="25">
        <v>222116</v>
      </c>
      <c r="B25" s="24" t="s">
        <v>269</v>
      </c>
      <c r="C25" s="88">
        <v>34</v>
      </c>
      <c r="D25" s="88" t="s">
        <v>355</v>
      </c>
      <c r="E25" s="90">
        <f>VLOOKUP(D25,Fristen!$A$2:$B$10,2,FALSE)</f>
        <v>45292</v>
      </c>
      <c r="F25" s="90">
        <f>VLOOKUP(D25,Fristen!$A$2:$C$10,3,FALSE)</f>
        <v>45490</v>
      </c>
      <c r="G25" s="113" t="str">
        <f t="shared" si="0"/>
        <v>vom 01.01.2024 bis 17.07.2024</v>
      </c>
      <c r="H25" s="113" t="s">
        <v>370</v>
      </c>
      <c r="I25" s="113" t="s">
        <v>371</v>
      </c>
    </row>
    <row r="26" spans="1:9" x14ac:dyDescent="0.3">
      <c r="A26" s="25">
        <v>222141</v>
      </c>
      <c r="B26" s="24" t="s">
        <v>270</v>
      </c>
      <c r="C26" s="88">
        <v>17</v>
      </c>
      <c r="D26" s="88" t="s">
        <v>355</v>
      </c>
      <c r="E26" s="90">
        <f>VLOOKUP(D26,Fristen!$A$2:$B$10,2,FALSE)</f>
        <v>45292</v>
      </c>
      <c r="F26" s="90">
        <f>VLOOKUP(D26,Fristen!$A$2:$C$10,3,FALSE)</f>
        <v>45490</v>
      </c>
      <c r="G26" s="113" t="str">
        <f t="shared" si="0"/>
        <v>vom 01.01.2024 bis 17.07.2024</v>
      </c>
      <c r="H26" s="113" t="s">
        <v>370</v>
      </c>
      <c r="I26" s="113" t="s">
        <v>371</v>
      </c>
    </row>
    <row r="27" spans="1:9" x14ac:dyDescent="0.3">
      <c r="A27" s="25">
        <v>222300</v>
      </c>
      <c r="B27" s="24" t="s">
        <v>271</v>
      </c>
      <c r="C27" s="88">
        <v>14</v>
      </c>
      <c r="D27" s="88" t="s">
        <v>355</v>
      </c>
      <c r="E27" s="90">
        <f>VLOOKUP(D27,Fristen!$A$2:$B$10,2,FALSE)</f>
        <v>45292</v>
      </c>
      <c r="F27" s="90">
        <f>VLOOKUP(D27,Fristen!$A$2:$C$10,3,FALSE)</f>
        <v>45490</v>
      </c>
      <c r="G27" s="113" t="str">
        <f t="shared" si="0"/>
        <v>vom 01.01.2024 bis 17.07.2024</v>
      </c>
      <c r="H27" s="113" t="s">
        <v>370</v>
      </c>
      <c r="I27" s="113" t="s">
        <v>371</v>
      </c>
    </row>
    <row r="28" spans="1:9" x14ac:dyDescent="0.3">
      <c r="A28" s="25">
        <v>222220</v>
      </c>
      <c r="B28" s="24" t="s">
        <v>272</v>
      </c>
      <c r="C28" s="88">
        <v>6</v>
      </c>
      <c r="D28" s="88" t="s">
        <v>355</v>
      </c>
      <c r="E28" s="90">
        <f>VLOOKUP(D28,Fristen!$A$2:$B$10,2,FALSE)</f>
        <v>45292</v>
      </c>
      <c r="F28" s="90">
        <f>VLOOKUP(D28,Fristen!$A$2:$C$10,3,FALSE)</f>
        <v>45490</v>
      </c>
      <c r="G28" s="113" t="str">
        <f t="shared" si="0"/>
        <v>vom 01.01.2024 bis 17.07.2024</v>
      </c>
      <c r="H28" s="113" t="s">
        <v>370</v>
      </c>
      <c r="I28" s="113" t="s">
        <v>371</v>
      </c>
    </row>
    <row r="29" spans="1:9" x14ac:dyDescent="0.3">
      <c r="A29" s="25">
        <v>222049</v>
      </c>
      <c r="B29" s="24" t="s">
        <v>273</v>
      </c>
      <c r="C29" s="88">
        <v>24</v>
      </c>
      <c r="D29" s="88" t="s">
        <v>355</v>
      </c>
      <c r="E29" s="90">
        <f>VLOOKUP(D29,Fristen!$A$2:$B$10,2,FALSE)</f>
        <v>45292</v>
      </c>
      <c r="F29" s="90">
        <f>VLOOKUP(D29,Fristen!$A$2:$C$10,3,FALSE)</f>
        <v>45490</v>
      </c>
      <c r="G29" s="113" t="str">
        <f t="shared" si="0"/>
        <v>vom 01.01.2024 bis 17.07.2024</v>
      </c>
      <c r="H29" s="113" t="s">
        <v>370</v>
      </c>
      <c r="I29" s="113" t="s">
        <v>371</v>
      </c>
    </row>
    <row r="30" spans="1:9" x14ac:dyDescent="0.3">
      <c r="A30" s="25">
        <v>222232</v>
      </c>
      <c r="B30" s="24" t="s">
        <v>274</v>
      </c>
      <c r="C30" s="88">
        <v>14</v>
      </c>
      <c r="D30" s="88" t="s">
        <v>355</v>
      </c>
      <c r="E30" s="90">
        <f>VLOOKUP(D30,Fristen!$A$2:$B$10,2,FALSE)</f>
        <v>45292</v>
      </c>
      <c r="F30" s="90">
        <f>VLOOKUP(D30,Fristen!$A$2:$C$10,3,FALSE)</f>
        <v>45490</v>
      </c>
      <c r="G30" s="113" t="str">
        <f t="shared" si="0"/>
        <v>vom 01.01.2024 bis 17.07.2024</v>
      </c>
      <c r="H30" s="113" t="s">
        <v>370</v>
      </c>
      <c r="I30" s="113" t="s">
        <v>371</v>
      </c>
    </row>
    <row r="31" spans="1:9" x14ac:dyDescent="0.3">
      <c r="A31" s="25">
        <v>401092</v>
      </c>
      <c r="B31" s="24" t="s">
        <v>275</v>
      </c>
      <c r="C31" s="88">
        <v>19</v>
      </c>
      <c r="D31" s="88" t="s">
        <v>356</v>
      </c>
      <c r="E31" s="90">
        <f>VLOOKUP(D31,Fristen!$A$2:$B$10,2,FALSE)</f>
        <v>45292</v>
      </c>
      <c r="F31" s="90">
        <f>VLOOKUP(D31,Fristen!$A$2:$C$10,3,FALSE)</f>
        <v>45583</v>
      </c>
      <c r="G31" s="113" t="str">
        <f t="shared" si="0"/>
        <v>vom 01.01.2024 bis 18.10.2024</v>
      </c>
      <c r="H31" s="109"/>
      <c r="I31" s="109"/>
    </row>
    <row r="32" spans="1:9" x14ac:dyDescent="0.3">
      <c r="A32" s="25">
        <v>401298</v>
      </c>
      <c r="B32" s="24" t="s">
        <v>192</v>
      </c>
      <c r="C32" s="88">
        <v>10</v>
      </c>
      <c r="D32" s="88" t="s">
        <v>357</v>
      </c>
      <c r="E32" s="90">
        <f>VLOOKUP(D32,Fristen!$A$2:$B$10,2,FALSE)</f>
        <v>45292</v>
      </c>
      <c r="F32" s="90">
        <f>VLOOKUP(D32,Fristen!$A$2:$C$10,3,FALSE)</f>
        <v>45583</v>
      </c>
      <c r="G32" s="113" t="str">
        <f t="shared" si="0"/>
        <v>vom 01.01.2024 bis 18.10.2024</v>
      </c>
      <c r="H32" s="109"/>
      <c r="I32" s="109"/>
    </row>
    <row r="33" spans="1:9" x14ac:dyDescent="0.3">
      <c r="A33" s="25">
        <v>401470</v>
      </c>
      <c r="B33" s="24" t="s">
        <v>173</v>
      </c>
      <c r="C33" s="88">
        <v>16</v>
      </c>
      <c r="D33" s="88" t="s">
        <v>356</v>
      </c>
      <c r="E33" s="90">
        <f>VLOOKUP(D33,Fristen!$A$2:$B$10,2,FALSE)</f>
        <v>45292</v>
      </c>
      <c r="F33" s="90">
        <f>VLOOKUP(D33,Fristen!$A$2:$C$10,3,FALSE)</f>
        <v>45583</v>
      </c>
      <c r="G33" s="113" t="str">
        <f t="shared" si="0"/>
        <v>vom 01.01.2024 bis 18.10.2024</v>
      </c>
      <c r="H33" s="109"/>
      <c r="I33" s="109"/>
    </row>
    <row r="34" spans="1:9" x14ac:dyDescent="0.3">
      <c r="A34" s="25">
        <v>110346</v>
      </c>
      <c r="B34" s="24" t="s">
        <v>43</v>
      </c>
      <c r="C34" s="88">
        <v>72</v>
      </c>
      <c r="D34" s="88" t="s">
        <v>358</v>
      </c>
      <c r="E34" s="90">
        <f>VLOOKUP(D34,Fristen!$A$2:$B$10,2,FALSE)</f>
        <v>45292</v>
      </c>
      <c r="F34" s="90">
        <f>VLOOKUP(D34,Fristen!$A$2:$C$10,3,FALSE)</f>
        <v>45583</v>
      </c>
      <c r="G34" s="113" t="str">
        <f t="shared" si="0"/>
        <v>vom 01.01.2024 bis 18.10.2024</v>
      </c>
      <c r="H34" s="109"/>
      <c r="I34" s="109"/>
    </row>
    <row r="35" spans="1:9" x14ac:dyDescent="0.3">
      <c r="A35" s="25">
        <v>113001</v>
      </c>
      <c r="B35" s="24" t="s">
        <v>88</v>
      </c>
      <c r="C35" s="88">
        <v>48</v>
      </c>
      <c r="D35" s="88" t="s">
        <v>358</v>
      </c>
      <c r="E35" s="90">
        <f>VLOOKUP(D35,Fristen!$A$2:$B$10,2,FALSE)</f>
        <v>45292</v>
      </c>
      <c r="F35" s="90">
        <f>VLOOKUP(D35,Fristen!$A$2:$C$10,3,FALSE)</f>
        <v>45583</v>
      </c>
      <c r="G35" s="113" t="str">
        <f t="shared" si="0"/>
        <v>vom 01.01.2024 bis 18.10.2024</v>
      </c>
      <c r="H35" s="109"/>
      <c r="I35" s="109"/>
    </row>
    <row r="36" spans="1:9" x14ac:dyDescent="0.3">
      <c r="A36" s="25">
        <v>400841</v>
      </c>
      <c r="B36" s="24" t="s">
        <v>276</v>
      </c>
      <c r="C36" s="88">
        <v>19</v>
      </c>
      <c r="D36" s="88" t="s">
        <v>359</v>
      </c>
      <c r="E36" s="90">
        <f>VLOOKUP(D36,Fristen!$A$2:$B$10,2,FALSE)</f>
        <v>45292</v>
      </c>
      <c r="F36" s="90">
        <f>VLOOKUP(D36,Fristen!$A$2:$C$10,3,FALSE)</f>
        <v>45583</v>
      </c>
      <c r="G36" s="113" t="str">
        <f t="shared" si="0"/>
        <v>vom 01.01.2024 bis 18.10.2024</v>
      </c>
      <c r="H36" s="109"/>
      <c r="I36" s="109"/>
    </row>
    <row r="37" spans="1:9" x14ac:dyDescent="0.3">
      <c r="A37" s="25">
        <v>400129</v>
      </c>
      <c r="B37" s="24" t="s">
        <v>277</v>
      </c>
      <c r="C37" s="88">
        <v>14</v>
      </c>
      <c r="D37" s="88" t="s">
        <v>359</v>
      </c>
      <c r="E37" s="90">
        <f>VLOOKUP(D37,Fristen!$A$2:$B$10,2,FALSE)</f>
        <v>45292</v>
      </c>
      <c r="F37" s="90">
        <f>VLOOKUP(D37,Fristen!$A$2:$C$10,3,FALSE)</f>
        <v>45583</v>
      </c>
      <c r="G37" s="113" t="str">
        <f t="shared" si="0"/>
        <v>vom 01.01.2024 bis 18.10.2024</v>
      </c>
      <c r="H37" s="109"/>
      <c r="I37" s="109"/>
    </row>
    <row r="38" spans="1:9" x14ac:dyDescent="0.3">
      <c r="A38" s="25">
        <v>401262</v>
      </c>
      <c r="B38" s="24" t="s">
        <v>170</v>
      </c>
      <c r="C38" s="88">
        <v>29</v>
      </c>
      <c r="D38" s="88" t="s">
        <v>359</v>
      </c>
      <c r="E38" s="90">
        <f>VLOOKUP(D38,Fristen!$A$2:$B$10,2,FALSE)</f>
        <v>45292</v>
      </c>
      <c r="F38" s="90">
        <f>VLOOKUP(D38,Fristen!$A$2:$C$10,3,FALSE)</f>
        <v>45583</v>
      </c>
      <c r="G38" s="113" t="str">
        <f t="shared" si="0"/>
        <v>vom 01.01.2024 bis 18.10.2024</v>
      </c>
      <c r="H38" s="109"/>
      <c r="I38" s="109"/>
    </row>
    <row r="39" spans="1:9" x14ac:dyDescent="0.3">
      <c r="A39" s="25">
        <v>160064</v>
      </c>
      <c r="B39" s="24" t="s">
        <v>128</v>
      </c>
      <c r="C39" s="88">
        <v>98</v>
      </c>
      <c r="D39" s="88" t="s">
        <v>360</v>
      </c>
      <c r="E39" s="90">
        <f>VLOOKUP(D39,Fristen!$A$2:$B$10,2,FALSE)</f>
        <v>45292</v>
      </c>
      <c r="F39" s="90">
        <f>VLOOKUP(D39,Fristen!$A$2:$C$10,3,FALSE)</f>
        <v>45583</v>
      </c>
      <c r="G39" s="113" t="str">
        <f t="shared" si="0"/>
        <v>vom 01.01.2024 bis 18.10.2024</v>
      </c>
      <c r="H39" s="109"/>
      <c r="I39" s="109"/>
    </row>
    <row r="40" spans="1:9" x14ac:dyDescent="0.3">
      <c r="A40" s="25">
        <v>113451</v>
      </c>
      <c r="B40" s="24" t="s">
        <v>100</v>
      </c>
      <c r="C40" s="88">
        <v>125</v>
      </c>
      <c r="D40" s="88" t="s">
        <v>360</v>
      </c>
      <c r="E40" s="90">
        <f>VLOOKUP(D40,Fristen!$A$2:$B$10,2,FALSE)</f>
        <v>45292</v>
      </c>
      <c r="F40" s="90">
        <f>VLOOKUP(D40,Fristen!$A$2:$C$10,3,FALSE)</f>
        <v>45583</v>
      </c>
      <c r="G40" s="113" t="str">
        <f t="shared" si="0"/>
        <v>vom 01.01.2024 bis 18.10.2024</v>
      </c>
      <c r="H40" s="109"/>
      <c r="I40" s="109"/>
    </row>
    <row r="41" spans="1:9" x14ac:dyDescent="0.3">
      <c r="A41" s="25">
        <v>113440</v>
      </c>
      <c r="B41" s="24" t="s">
        <v>278</v>
      </c>
      <c r="C41" s="88">
        <v>69</v>
      </c>
      <c r="D41" s="88" t="s">
        <v>360</v>
      </c>
      <c r="E41" s="90">
        <f>VLOOKUP(D41,Fristen!$A$2:$B$10,2,FALSE)</f>
        <v>45292</v>
      </c>
      <c r="F41" s="90">
        <f>VLOOKUP(D41,Fristen!$A$2:$C$10,3,FALSE)</f>
        <v>45583</v>
      </c>
      <c r="G41" s="113" t="str">
        <f t="shared" si="0"/>
        <v>vom 01.01.2024 bis 18.10.2024</v>
      </c>
      <c r="H41" s="109"/>
      <c r="I41" s="109"/>
    </row>
    <row r="42" spans="1:9" x14ac:dyDescent="0.3">
      <c r="A42" s="25">
        <v>121356</v>
      </c>
      <c r="B42" s="24" t="s">
        <v>279</v>
      </c>
      <c r="C42" s="88">
        <v>111</v>
      </c>
      <c r="D42" s="88" t="s">
        <v>361</v>
      </c>
      <c r="E42" s="90">
        <f>VLOOKUP(D42,Fristen!$A$2:$B$10,2,FALSE)</f>
        <v>45292</v>
      </c>
      <c r="F42" s="90">
        <f>VLOOKUP(D42,Fristen!$A$2:$C$10,3,FALSE)</f>
        <v>45583</v>
      </c>
      <c r="G42" s="113" t="str">
        <f t="shared" si="0"/>
        <v>vom 01.01.2024 bis 18.10.2024</v>
      </c>
      <c r="H42" s="109"/>
      <c r="I42" s="109"/>
    </row>
    <row r="43" spans="1:9" x14ac:dyDescent="0.3">
      <c r="A43" s="25">
        <v>113049</v>
      </c>
      <c r="B43" s="24" t="s">
        <v>89</v>
      </c>
      <c r="C43" s="88">
        <v>96</v>
      </c>
      <c r="D43" s="88" t="s">
        <v>360</v>
      </c>
      <c r="E43" s="90">
        <f>VLOOKUP(D43,Fristen!$A$2:$B$10,2,FALSE)</f>
        <v>45292</v>
      </c>
      <c r="F43" s="90">
        <f>VLOOKUP(D43,Fristen!$A$2:$C$10,3,FALSE)</f>
        <v>45583</v>
      </c>
      <c r="G43" s="113" t="str">
        <f t="shared" si="0"/>
        <v>vom 01.01.2024 bis 18.10.2024</v>
      </c>
      <c r="H43" s="109"/>
      <c r="I43" s="109"/>
    </row>
    <row r="44" spans="1:9" x14ac:dyDescent="0.3">
      <c r="A44" s="25">
        <v>113050</v>
      </c>
      <c r="B44" s="24" t="s">
        <v>90</v>
      </c>
      <c r="C44" s="88">
        <v>98</v>
      </c>
      <c r="D44" s="88" t="s">
        <v>360</v>
      </c>
      <c r="E44" s="90">
        <f>VLOOKUP(D44,Fristen!$A$2:$B$10,2,FALSE)</f>
        <v>45292</v>
      </c>
      <c r="F44" s="90">
        <f>VLOOKUP(D44,Fristen!$A$2:$C$10,3,FALSE)</f>
        <v>45583</v>
      </c>
      <c r="G44" s="113" t="str">
        <f t="shared" si="0"/>
        <v>vom 01.01.2024 bis 18.10.2024</v>
      </c>
      <c r="H44" s="109"/>
      <c r="I44" s="109"/>
    </row>
    <row r="45" spans="1:9" x14ac:dyDescent="0.3">
      <c r="A45" s="25">
        <v>113438</v>
      </c>
      <c r="B45" s="24" t="s">
        <v>280</v>
      </c>
      <c r="C45" s="88">
        <v>19</v>
      </c>
      <c r="D45" s="88" t="s">
        <v>360</v>
      </c>
      <c r="E45" s="90">
        <f>VLOOKUP(D45,Fristen!$A$2:$B$10,2,FALSE)</f>
        <v>45292</v>
      </c>
      <c r="F45" s="90">
        <f>VLOOKUP(D45,Fristen!$A$2:$C$10,3,FALSE)</f>
        <v>45583</v>
      </c>
      <c r="G45" s="113" t="str">
        <f t="shared" si="0"/>
        <v>vom 01.01.2024 bis 18.10.2024</v>
      </c>
      <c r="H45" s="109"/>
      <c r="I45" s="109"/>
    </row>
    <row r="46" spans="1:9" x14ac:dyDescent="0.3">
      <c r="A46" s="25">
        <v>121265</v>
      </c>
      <c r="B46" s="24" t="s">
        <v>174</v>
      </c>
      <c r="C46" s="88">
        <v>52</v>
      </c>
      <c r="D46" s="88" t="s">
        <v>361</v>
      </c>
      <c r="E46" s="90">
        <f>VLOOKUP(D46,Fristen!$A$2:$B$10,2,FALSE)</f>
        <v>45292</v>
      </c>
      <c r="F46" s="90">
        <f>VLOOKUP(D46,Fristen!$A$2:$C$10,3,FALSE)</f>
        <v>45583</v>
      </c>
      <c r="G46" s="113" t="str">
        <f t="shared" si="0"/>
        <v>vom 01.01.2024 bis 18.10.2024</v>
      </c>
      <c r="H46" s="109"/>
      <c r="I46" s="109"/>
    </row>
    <row r="47" spans="1:9" x14ac:dyDescent="0.3">
      <c r="A47" s="25">
        <v>120790</v>
      </c>
      <c r="B47" s="24" t="s">
        <v>157</v>
      </c>
      <c r="C47" s="88">
        <v>134</v>
      </c>
      <c r="D47" s="88" t="s">
        <v>361</v>
      </c>
      <c r="E47" s="90">
        <f>VLOOKUP(D47,Fristen!$A$2:$B$10,2,FALSE)</f>
        <v>45292</v>
      </c>
      <c r="F47" s="90">
        <f>VLOOKUP(D47,Fristen!$A$2:$C$10,3,FALSE)</f>
        <v>45583</v>
      </c>
      <c r="G47" s="113" t="str">
        <f t="shared" si="0"/>
        <v>vom 01.01.2024 bis 18.10.2024</v>
      </c>
      <c r="H47" s="109"/>
      <c r="I47" s="109"/>
    </row>
    <row r="48" spans="1:9" x14ac:dyDescent="0.3">
      <c r="A48" s="25">
        <v>121113</v>
      </c>
      <c r="B48" s="24" t="s">
        <v>168</v>
      </c>
      <c r="C48" s="88">
        <v>29</v>
      </c>
      <c r="D48" s="88" t="s">
        <v>361</v>
      </c>
      <c r="E48" s="90">
        <f>VLOOKUP(D48,Fristen!$A$2:$B$10,2,FALSE)</f>
        <v>45292</v>
      </c>
      <c r="F48" s="90">
        <f>VLOOKUP(D48,Fristen!$A$2:$C$10,3,FALSE)</f>
        <v>45583</v>
      </c>
      <c r="G48" s="113" t="str">
        <f t="shared" si="0"/>
        <v>vom 01.01.2024 bis 18.10.2024</v>
      </c>
      <c r="H48" s="109"/>
      <c r="I48" s="109"/>
    </row>
    <row r="49" spans="1:9" x14ac:dyDescent="0.3">
      <c r="A49" s="25">
        <v>121381</v>
      </c>
      <c r="B49" s="24" t="s">
        <v>281</v>
      </c>
      <c r="C49" s="88">
        <v>108</v>
      </c>
      <c r="D49" s="88" t="s">
        <v>361</v>
      </c>
      <c r="E49" s="90">
        <f>VLOOKUP(D49,Fristen!$A$2:$B$10,2,FALSE)</f>
        <v>45292</v>
      </c>
      <c r="F49" s="90">
        <f>VLOOKUP(D49,Fristen!$A$2:$C$10,3,FALSE)</f>
        <v>45583</v>
      </c>
      <c r="G49" s="113" t="str">
        <f t="shared" si="0"/>
        <v>vom 01.01.2024 bis 18.10.2024</v>
      </c>
      <c r="H49" s="109"/>
      <c r="I49" s="109"/>
    </row>
    <row r="50" spans="1:9" x14ac:dyDescent="0.3">
      <c r="A50" s="25">
        <v>120819</v>
      </c>
      <c r="B50" s="24" t="s">
        <v>282</v>
      </c>
      <c r="C50" s="88">
        <v>108</v>
      </c>
      <c r="D50" s="88" t="s">
        <v>361</v>
      </c>
      <c r="E50" s="90">
        <f>VLOOKUP(D50,Fristen!$A$2:$B$10,2,FALSE)</f>
        <v>45292</v>
      </c>
      <c r="F50" s="90">
        <f>VLOOKUP(D50,Fristen!$A$2:$C$10,3,FALSE)</f>
        <v>45583</v>
      </c>
      <c r="G50" s="113" t="str">
        <f t="shared" si="0"/>
        <v>vom 01.01.2024 bis 18.10.2024</v>
      </c>
      <c r="H50" s="109"/>
      <c r="I50" s="109"/>
    </row>
    <row r="51" spans="1:9" x14ac:dyDescent="0.3">
      <c r="A51" s="25">
        <v>120820</v>
      </c>
      <c r="B51" s="24" t="s">
        <v>110</v>
      </c>
      <c r="C51" s="88">
        <v>134</v>
      </c>
      <c r="D51" s="88" t="s">
        <v>361</v>
      </c>
      <c r="E51" s="90">
        <f>VLOOKUP(D51,Fristen!$A$2:$B$10,2,FALSE)</f>
        <v>45292</v>
      </c>
      <c r="F51" s="90">
        <f>VLOOKUP(D51,Fristen!$A$2:$C$10,3,FALSE)</f>
        <v>45583</v>
      </c>
      <c r="G51" s="113" t="str">
        <f t="shared" si="0"/>
        <v>vom 01.01.2024 bis 18.10.2024</v>
      </c>
      <c r="H51" s="109"/>
      <c r="I51" s="109"/>
    </row>
    <row r="52" spans="1:9" x14ac:dyDescent="0.3">
      <c r="A52" s="25">
        <v>111818</v>
      </c>
      <c r="B52" s="24" t="s">
        <v>62</v>
      </c>
      <c r="C52" s="88">
        <v>72</v>
      </c>
      <c r="D52" s="88" t="s">
        <v>358</v>
      </c>
      <c r="E52" s="90">
        <f>VLOOKUP(D52,Fristen!$A$2:$B$10,2,FALSE)</f>
        <v>45292</v>
      </c>
      <c r="F52" s="90">
        <f>VLOOKUP(D52,Fristen!$A$2:$C$10,3,FALSE)</f>
        <v>45583</v>
      </c>
      <c r="G52" s="113" t="str">
        <f t="shared" si="0"/>
        <v>vom 01.01.2024 bis 18.10.2024</v>
      </c>
      <c r="H52" s="109"/>
      <c r="I52" s="109"/>
    </row>
    <row r="53" spans="1:9" x14ac:dyDescent="0.3">
      <c r="A53" s="25">
        <v>121046</v>
      </c>
      <c r="B53" s="24" t="s">
        <v>283</v>
      </c>
      <c r="C53" s="88">
        <v>134</v>
      </c>
      <c r="D53" s="88" t="s">
        <v>361</v>
      </c>
      <c r="E53" s="90">
        <f>VLOOKUP(D53,Fristen!$A$2:$B$10,2,FALSE)</f>
        <v>45292</v>
      </c>
      <c r="F53" s="90">
        <f>VLOOKUP(D53,Fristen!$A$2:$C$10,3,FALSE)</f>
        <v>45583</v>
      </c>
      <c r="G53" s="113" t="str">
        <f t="shared" si="0"/>
        <v>vom 01.01.2024 bis 18.10.2024</v>
      </c>
      <c r="H53" s="109"/>
      <c r="I53" s="109"/>
    </row>
    <row r="54" spans="1:9" x14ac:dyDescent="0.3">
      <c r="A54" s="25">
        <v>111764</v>
      </c>
      <c r="B54" s="24" t="s">
        <v>77</v>
      </c>
      <c r="C54" s="88">
        <v>48</v>
      </c>
      <c r="D54" s="88" t="s">
        <v>358</v>
      </c>
      <c r="E54" s="90">
        <f>VLOOKUP(D54,Fristen!$A$2:$B$10,2,FALSE)</f>
        <v>45292</v>
      </c>
      <c r="F54" s="90">
        <f>VLOOKUP(D54,Fristen!$A$2:$C$10,3,FALSE)</f>
        <v>45583</v>
      </c>
      <c r="G54" s="113" t="str">
        <f t="shared" si="0"/>
        <v>vom 01.01.2024 bis 18.10.2024</v>
      </c>
      <c r="H54" s="109"/>
      <c r="I54" s="109"/>
    </row>
    <row r="55" spans="1:9" x14ac:dyDescent="0.3">
      <c r="A55" s="25">
        <v>112768</v>
      </c>
      <c r="B55" s="24" t="s">
        <v>85</v>
      </c>
      <c r="C55" s="88">
        <v>180</v>
      </c>
      <c r="D55" s="88" t="s">
        <v>360</v>
      </c>
      <c r="E55" s="90">
        <f>VLOOKUP(D55,Fristen!$A$2:$B$10,2,FALSE)</f>
        <v>45292</v>
      </c>
      <c r="F55" s="90">
        <f>VLOOKUP(D55,Fristen!$A$2:$C$10,3,FALSE)</f>
        <v>45583</v>
      </c>
      <c r="G55" s="113" t="str">
        <f t="shared" si="0"/>
        <v>vom 01.01.2024 bis 18.10.2024</v>
      </c>
      <c r="H55" s="109"/>
      <c r="I55" s="109"/>
    </row>
    <row r="56" spans="1:9" x14ac:dyDescent="0.3">
      <c r="A56" s="25">
        <v>401160</v>
      </c>
      <c r="B56" s="24" t="s">
        <v>166</v>
      </c>
      <c r="C56" s="88">
        <v>168</v>
      </c>
      <c r="D56" s="88" t="s">
        <v>360</v>
      </c>
      <c r="E56" s="90">
        <f>VLOOKUP(D56,Fristen!$A$2:$B$10,2,FALSE)</f>
        <v>45292</v>
      </c>
      <c r="F56" s="90">
        <f>VLOOKUP(D56,Fristen!$A$2:$C$10,3,FALSE)</f>
        <v>45583</v>
      </c>
      <c r="G56" s="113" t="str">
        <f t="shared" si="0"/>
        <v>vom 01.01.2024 bis 18.10.2024</v>
      </c>
      <c r="H56" s="109"/>
      <c r="I56" s="109"/>
    </row>
    <row r="57" spans="1:9" x14ac:dyDescent="0.3">
      <c r="A57" s="25">
        <v>120753</v>
      </c>
      <c r="B57" s="24" t="s">
        <v>153</v>
      </c>
      <c r="C57" s="88">
        <v>134</v>
      </c>
      <c r="D57" s="88" t="s">
        <v>361</v>
      </c>
      <c r="E57" s="90">
        <f>VLOOKUP(D57,Fristen!$A$2:$B$10,2,FALSE)</f>
        <v>45292</v>
      </c>
      <c r="F57" s="90">
        <f>VLOOKUP(D57,Fristen!$A$2:$C$10,3,FALSE)</f>
        <v>45583</v>
      </c>
      <c r="G57" s="113" t="str">
        <f t="shared" si="0"/>
        <v>vom 01.01.2024 bis 18.10.2024</v>
      </c>
      <c r="H57" s="109"/>
      <c r="I57" s="109"/>
    </row>
    <row r="58" spans="1:9" x14ac:dyDescent="0.3">
      <c r="A58" s="25">
        <v>112756</v>
      </c>
      <c r="B58" s="24" t="s">
        <v>101</v>
      </c>
      <c r="C58" s="88">
        <v>73</v>
      </c>
      <c r="D58" s="88" t="s">
        <v>358</v>
      </c>
      <c r="E58" s="90">
        <f>VLOOKUP(D58,Fristen!$A$2:$B$10,2,FALSE)</f>
        <v>45292</v>
      </c>
      <c r="F58" s="90">
        <f>VLOOKUP(D58,Fristen!$A$2:$C$10,3,FALSE)</f>
        <v>45583</v>
      </c>
      <c r="G58" s="113" t="str">
        <f t="shared" si="0"/>
        <v>vom 01.01.2024 bis 18.10.2024</v>
      </c>
      <c r="H58" s="109"/>
      <c r="I58" s="109"/>
    </row>
    <row r="59" spans="1:9" x14ac:dyDescent="0.3">
      <c r="A59" s="25">
        <v>401146</v>
      </c>
      <c r="B59" s="24" t="s">
        <v>164</v>
      </c>
      <c r="C59" s="88">
        <v>19</v>
      </c>
      <c r="D59" s="88" t="s">
        <v>359</v>
      </c>
      <c r="E59" s="90">
        <f>VLOOKUP(D59,Fristen!$A$2:$B$10,2,FALSE)</f>
        <v>45292</v>
      </c>
      <c r="F59" s="90">
        <f>VLOOKUP(D59,Fristen!$A$2:$C$10,3,FALSE)</f>
        <v>45583</v>
      </c>
      <c r="G59" s="113" t="str">
        <f t="shared" si="0"/>
        <v>vom 01.01.2024 bis 18.10.2024</v>
      </c>
      <c r="H59" s="109"/>
      <c r="I59" s="109"/>
    </row>
    <row r="60" spans="1:9" x14ac:dyDescent="0.3">
      <c r="A60" s="25">
        <v>180312</v>
      </c>
      <c r="B60" s="24" t="s">
        <v>284</v>
      </c>
      <c r="C60" s="88">
        <v>99</v>
      </c>
      <c r="D60" s="88" t="s">
        <v>358</v>
      </c>
      <c r="E60" s="90">
        <f>VLOOKUP(D60,Fristen!$A$2:$B$10,2,FALSE)</f>
        <v>45292</v>
      </c>
      <c r="F60" s="90">
        <f>VLOOKUP(D60,Fristen!$A$2:$C$10,3,FALSE)</f>
        <v>45583</v>
      </c>
      <c r="G60" s="113" t="str">
        <f t="shared" si="0"/>
        <v>vom 01.01.2024 bis 18.10.2024</v>
      </c>
      <c r="H60" s="109"/>
      <c r="I60" s="109"/>
    </row>
    <row r="61" spans="1:9" x14ac:dyDescent="0.3">
      <c r="A61" s="25">
        <v>180191</v>
      </c>
      <c r="B61" s="24" t="s">
        <v>285</v>
      </c>
      <c r="C61" s="88">
        <v>14</v>
      </c>
      <c r="D61" s="88" t="s">
        <v>358</v>
      </c>
      <c r="E61" s="90">
        <f>VLOOKUP(D61,Fristen!$A$2:$B$10,2,FALSE)</f>
        <v>45292</v>
      </c>
      <c r="F61" s="90">
        <f>VLOOKUP(D61,Fristen!$A$2:$C$10,3,FALSE)</f>
        <v>45583</v>
      </c>
      <c r="G61" s="113" t="str">
        <f t="shared" si="0"/>
        <v>vom 01.01.2024 bis 18.10.2024</v>
      </c>
      <c r="H61" s="109"/>
      <c r="I61" s="109"/>
    </row>
    <row r="62" spans="1:9" x14ac:dyDescent="0.3">
      <c r="A62" s="25">
        <v>120741</v>
      </c>
      <c r="B62" s="24" t="s">
        <v>67</v>
      </c>
      <c r="C62" s="88">
        <v>134</v>
      </c>
      <c r="D62" s="88" t="s">
        <v>361</v>
      </c>
      <c r="E62" s="90">
        <f>VLOOKUP(D62,Fristen!$A$2:$B$10,2,FALSE)</f>
        <v>45292</v>
      </c>
      <c r="F62" s="90">
        <f>VLOOKUP(D62,Fristen!$A$2:$C$10,3,FALSE)</f>
        <v>45583</v>
      </c>
      <c r="G62" s="113" t="str">
        <f t="shared" si="0"/>
        <v>vom 01.01.2024 bis 18.10.2024</v>
      </c>
      <c r="H62" s="109"/>
      <c r="I62" s="109"/>
    </row>
    <row r="63" spans="1:9" x14ac:dyDescent="0.3">
      <c r="A63" s="25">
        <v>120492</v>
      </c>
      <c r="B63" s="24" t="s">
        <v>286</v>
      </c>
      <c r="C63" s="88">
        <v>108</v>
      </c>
      <c r="D63" s="88" t="s">
        <v>361</v>
      </c>
      <c r="E63" s="90">
        <f>VLOOKUP(D63,Fristen!$A$2:$B$10,2,FALSE)</f>
        <v>45292</v>
      </c>
      <c r="F63" s="90">
        <f>VLOOKUP(D63,Fristen!$A$2:$C$10,3,FALSE)</f>
        <v>45583</v>
      </c>
      <c r="G63" s="113" t="str">
        <f t="shared" si="0"/>
        <v>vom 01.01.2024 bis 18.10.2024</v>
      </c>
      <c r="H63" s="109"/>
      <c r="I63" s="109"/>
    </row>
    <row r="64" spans="1:9" x14ac:dyDescent="0.3">
      <c r="A64" s="25">
        <v>130680</v>
      </c>
      <c r="B64" s="24" t="s">
        <v>181</v>
      </c>
      <c r="C64" s="88">
        <v>75</v>
      </c>
      <c r="D64" s="88" t="s">
        <v>358</v>
      </c>
      <c r="E64" s="90">
        <f>VLOOKUP(D64,Fristen!$A$2:$B$10,2,FALSE)</f>
        <v>45292</v>
      </c>
      <c r="F64" s="90">
        <f>VLOOKUP(D64,Fristen!$A$2:$C$10,3,FALSE)</f>
        <v>45583</v>
      </c>
      <c r="G64" s="113" t="str">
        <f t="shared" si="0"/>
        <v>vom 01.01.2024 bis 18.10.2024</v>
      </c>
      <c r="H64" s="109"/>
      <c r="I64" s="109"/>
    </row>
    <row r="65" spans="1:9" x14ac:dyDescent="0.3">
      <c r="A65" s="25">
        <v>130692</v>
      </c>
      <c r="B65" s="24" t="s">
        <v>121</v>
      </c>
      <c r="C65" s="88">
        <v>38</v>
      </c>
      <c r="D65" s="88" t="s">
        <v>358</v>
      </c>
      <c r="E65" s="90">
        <f>VLOOKUP(D65,Fristen!$A$2:$B$10,2,FALSE)</f>
        <v>45292</v>
      </c>
      <c r="F65" s="90">
        <f>VLOOKUP(D65,Fristen!$A$2:$C$10,3,FALSE)</f>
        <v>45583</v>
      </c>
      <c r="G65" s="113" t="str">
        <f t="shared" si="0"/>
        <v>vom 01.01.2024 bis 18.10.2024</v>
      </c>
      <c r="H65" s="109"/>
      <c r="I65" s="109"/>
    </row>
    <row r="66" spans="1:9" x14ac:dyDescent="0.3">
      <c r="A66" s="25">
        <v>130801</v>
      </c>
      <c r="B66" s="24" t="s">
        <v>183</v>
      </c>
      <c r="C66" s="88">
        <v>75</v>
      </c>
      <c r="D66" s="88" t="s">
        <v>358</v>
      </c>
      <c r="E66" s="90">
        <f>VLOOKUP(D66,Fristen!$A$2:$B$10,2,FALSE)</f>
        <v>45292</v>
      </c>
      <c r="F66" s="90">
        <f>VLOOKUP(D66,Fristen!$A$2:$C$10,3,FALSE)</f>
        <v>45583</v>
      </c>
      <c r="G66" s="113" t="str">
        <f t="shared" si="0"/>
        <v>vom 01.01.2024 bis 18.10.2024</v>
      </c>
      <c r="H66" s="109"/>
      <c r="I66" s="109"/>
    </row>
    <row r="67" spans="1:9" x14ac:dyDescent="0.3">
      <c r="A67" s="25">
        <v>121289</v>
      </c>
      <c r="B67" s="24" t="s">
        <v>287</v>
      </c>
      <c r="C67" s="88">
        <v>106</v>
      </c>
      <c r="D67" s="88" t="s">
        <v>361</v>
      </c>
      <c r="E67" s="90">
        <f>VLOOKUP(D67,Fristen!$A$2:$B$10,2,FALSE)</f>
        <v>45292</v>
      </c>
      <c r="F67" s="90">
        <f>VLOOKUP(D67,Fristen!$A$2:$C$10,3,FALSE)</f>
        <v>45583</v>
      </c>
      <c r="G67" s="113" t="str">
        <f t="shared" ref="G67:G130" si="1">CONCATENATE("vom ",(TEXT(E67,"TT.MM.JJJJ;@"))," bis ",(TEXT(F67,"TT.MM.JJJJ;@")))</f>
        <v>vom 01.01.2024 bis 18.10.2024</v>
      </c>
      <c r="H67" s="109"/>
      <c r="I67" s="109"/>
    </row>
    <row r="68" spans="1:9" x14ac:dyDescent="0.3">
      <c r="A68" s="25">
        <v>130722</v>
      </c>
      <c r="B68" s="24" t="s">
        <v>122</v>
      </c>
      <c r="C68" s="88">
        <v>48</v>
      </c>
      <c r="D68" s="88" t="s">
        <v>358</v>
      </c>
      <c r="E68" s="90">
        <f>VLOOKUP(D68,Fristen!$A$2:$B$10,2,FALSE)</f>
        <v>45292</v>
      </c>
      <c r="F68" s="90">
        <f>VLOOKUP(D68,Fristen!$A$2:$C$10,3,FALSE)</f>
        <v>45583</v>
      </c>
      <c r="G68" s="113" t="str">
        <f t="shared" si="1"/>
        <v>vom 01.01.2024 bis 18.10.2024</v>
      </c>
      <c r="H68" s="109"/>
      <c r="I68" s="109"/>
    </row>
    <row r="69" spans="1:9" x14ac:dyDescent="0.3">
      <c r="A69" s="25">
        <v>112173</v>
      </c>
      <c r="B69" s="24" t="s">
        <v>94</v>
      </c>
      <c r="C69" s="88">
        <v>92</v>
      </c>
      <c r="D69" s="88" t="s">
        <v>358</v>
      </c>
      <c r="E69" s="90">
        <f>VLOOKUP(D69,Fristen!$A$2:$B$10,2,FALSE)</f>
        <v>45292</v>
      </c>
      <c r="F69" s="90">
        <f>VLOOKUP(D69,Fristen!$A$2:$C$10,3,FALSE)</f>
        <v>45583</v>
      </c>
      <c r="G69" s="113" t="str">
        <f t="shared" si="1"/>
        <v>vom 01.01.2024 bis 18.10.2024</v>
      </c>
      <c r="H69" s="109"/>
      <c r="I69" s="109"/>
    </row>
    <row r="70" spans="1:9" x14ac:dyDescent="0.3">
      <c r="A70" s="25">
        <v>120583</v>
      </c>
      <c r="B70" s="24" t="s">
        <v>288</v>
      </c>
      <c r="C70" s="88">
        <v>108</v>
      </c>
      <c r="D70" s="88" t="s">
        <v>361</v>
      </c>
      <c r="E70" s="90">
        <f>VLOOKUP(D70,Fristen!$A$2:$B$10,2,FALSE)</f>
        <v>45292</v>
      </c>
      <c r="F70" s="90">
        <f>VLOOKUP(D70,Fristen!$A$2:$C$10,3,FALSE)</f>
        <v>45583</v>
      </c>
      <c r="G70" s="113" t="str">
        <f t="shared" si="1"/>
        <v>vom 01.01.2024 bis 18.10.2024</v>
      </c>
      <c r="H70" s="109"/>
      <c r="I70" s="109"/>
    </row>
    <row r="71" spans="1:9" x14ac:dyDescent="0.3">
      <c r="A71" s="25">
        <v>121060</v>
      </c>
      <c r="B71" s="24" t="s">
        <v>289</v>
      </c>
      <c r="C71" s="88">
        <v>84</v>
      </c>
      <c r="D71" s="88" t="s">
        <v>361</v>
      </c>
      <c r="E71" s="90">
        <f>VLOOKUP(D71,Fristen!$A$2:$B$10,2,FALSE)</f>
        <v>45292</v>
      </c>
      <c r="F71" s="90">
        <f>VLOOKUP(D71,Fristen!$A$2:$C$10,3,FALSE)</f>
        <v>45583</v>
      </c>
      <c r="G71" s="113" t="str">
        <f t="shared" si="1"/>
        <v>vom 01.01.2024 bis 18.10.2024</v>
      </c>
      <c r="H71" s="109"/>
      <c r="I71" s="109"/>
    </row>
    <row r="72" spans="1:9" x14ac:dyDescent="0.3">
      <c r="A72" s="25">
        <v>110280</v>
      </c>
      <c r="B72" s="24" t="s">
        <v>41</v>
      </c>
      <c r="C72" s="88">
        <v>54</v>
      </c>
      <c r="D72" s="88" t="s">
        <v>358</v>
      </c>
      <c r="E72" s="90">
        <f>VLOOKUP(D72,Fristen!$A$2:$B$10,2,FALSE)</f>
        <v>45292</v>
      </c>
      <c r="F72" s="90">
        <f>VLOOKUP(D72,Fristen!$A$2:$C$10,3,FALSE)</f>
        <v>45583</v>
      </c>
      <c r="G72" s="113" t="str">
        <f t="shared" si="1"/>
        <v>vom 01.01.2024 bis 18.10.2024</v>
      </c>
      <c r="H72" s="109"/>
      <c r="I72" s="109"/>
    </row>
    <row r="73" spans="1:9" x14ac:dyDescent="0.3">
      <c r="A73" s="25">
        <v>112124</v>
      </c>
      <c r="B73" s="24" t="s">
        <v>290</v>
      </c>
      <c r="C73" s="88">
        <v>73</v>
      </c>
      <c r="D73" s="88" t="s">
        <v>358</v>
      </c>
      <c r="E73" s="90">
        <f>VLOOKUP(D73,Fristen!$A$2:$B$10,2,FALSE)</f>
        <v>45292</v>
      </c>
      <c r="F73" s="90">
        <f>VLOOKUP(D73,Fristen!$A$2:$C$10,3,FALSE)</f>
        <v>45583</v>
      </c>
      <c r="G73" s="113" t="str">
        <f t="shared" si="1"/>
        <v>vom 01.01.2024 bis 18.10.2024</v>
      </c>
      <c r="H73" s="109"/>
      <c r="I73" s="109"/>
    </row>
    <row r="74" spans="1:9" x14ac:dyDescent="0.3">
      <c r="A74" s="25">
        <v>400889</v>
      </c>
      <c r="B74" s="24" t="s">
        <v>155</v>
      </c>
      <c r="C74" s="88">
        <v>14</v>
      </c>
      <c r="D74" s="88" t="s">
        <v>359</v>
      </c>
      <c r="E74" s="90">
        <f>VLOOKUP(D74,Fristen!$A$2:$B$10,2,FALSE)</f>
        <v>45292</v>
      </c>
      <c r="F74" s="90">
        <f>VLOOKUP(D74,Fristen!$A$2:$C$10,3,FALSE)</f>
        <v>45583</v>
      </c>
      <c r="G74" s="113" t="str">
        <f t="shared" si="1"/>
        <v>vom 01.01.2024 bis 18.10.2024</v>
      </c>
      <c r="H74" s="109"/>
      <c r="I74" s="109"/>
    </row>
    <row r="75" spans="1:9" x14ac:dyDescent="0.3">
      <c r="A75" s="25">
        <v>112148</v>
      </c>
      <c r="B75" s="24" t="s">
        <v>71</v>
      </c>
      <c r="C75" s="88">
        <v>120</v>
      </c>
      <c r="D75" s="88" t="s">
        <v>358</v>
      </c>
      <c r="E75" s="90">
        <f>VLOOKUP(D75,Fristen!$A$2:$B$10,2,FALSE)</f>
        <v>45292</v>
      </c>
      <c r="F75" s="90">
        <f>VLOOKUP(D75,Fristen!$A$2:$C$10,3,FALSE)</f>
        <v>45583</v>
      </c>
      <c r="G75" s="113" t="str">
        <f t="shared" si="1"/>
        <v>vom 01.01.2024 bis 18.10.2024</v>
      </c>
      <c r="H75" s="109"/>
      <c r="I75" s="109"/>
    </row>
    <row r="76" spans="1:9" x14ac:dyDescent="0.3">
      <c r="A76" s="25">
        <v>112161</v>
      </c>
      <c r="B76" s="24" t="s">
        <v>72</v>
      </c>
      <c r="C76" s="88">
        <v>78</v>
      </c>
      <c r="D76" s="88" t="s">
        <v>358</v>
      </c>
      <c r="E76" s="90">
        <f>VLOOKUP(D76,Fristen!$A$2:$B$10,2,FALSE)</f>
        <v>45292</v>
      </c>
      <c r="F76" s="90">
        <f>VLOOKUP(D76,Fristen!$A$2:$C$10,3,FALSE)</f>
        <v>45583</v>
      </c>
      <c r="G76" s="113" t="str">
        <f t="shared" si="1"/>
        <v>vom 01.01.2024 bis 18.10.2024</v>
      </c>
      <c r="H76" s="109"/>
      <c r="I76" s="109"/>
    </row>
    <row r="77" spans="1:9" x14ac:dyDescent="0.3">
      <c r="A77" s="25">
        <v>121125</v>
      </c>
      <c r="B77" s="24" t="s">
        <v>291</v>
      </c>
      <c r="C77" s="88">
        <v>161</v>
      </c>
      <c r="D77" s="88" t="s">
        <v>361</v>
      </c>
      <c r="E77" s="90">
        <f>VLOOKUP(D77,Fristen!$A$2:$B$10,2,FALSE)</f>
        <v>45292</v>
      </c>
      <c r="F77" s="90">
        <f>VLOOKUP(D77,Fristen!$A$2:$C$10,3,FALSE)</f>
        <v>45583</v>
      </c>
      <c r="G77" s="113" t="str">
        <f t="shared" si="1"/>
        <v>vom 01.01.2024 bis 18.10.2024</v>
      </c>
      <c r="H77" s="109"/>
      <c r="I77" s="109"/>
    </row>
    <row r="78" spans="1:9" x14ac:dyDescent="0.3">
      <c r="A78" s="25">
        <v>113130</v>
      </c>
      <c r="B78" s="24" t="s">
        <v>91</v>
      </c>
      <c r="C78" s="88">
        <v>75</v>
      </c>
      <c r="D78" s="88" t="s">
        <v>358</v>
      </c>
      <c r="E78" s="90">
        <f>VLOOKUP(D78,Fristen!$A$2:$B$10,2,FALSE)</f>
        <v>45292</v>
      </c>
      <c r="F78" s="90">
        <f>VLOOKUP(D78,Fristen!$A$2:$C$10,3,FALSE)</f>
        <v>45583</v>
      </c>
      <c r="G78" s="113" t="str">
        <f t="shared" si="1"/>
        <v>vom 01.01.2024 bis 18.10.2024</v>
      </c>
      <c r="H78" s="109"/>
      <c r="I78" s="109"/>
    </row>
    <row r="79" spans="1:9" x14ac:dyDescent="0.3">
      <c r="A79" s="25">
        <v>180350</v>
      </c>
      <c r="B79" s="24" t="s">
        <v>292</v>
      </c>
      <c r="C79" s="88">
        <v>81</v>
      </c>
      <c r="D79" s="88" t="s">
        <v>358</v>
      </c>
      <c r="E79" s="90">
        <f>VLOOKUP(D79,Fristen!$A$2:$B$10,2,FALSE)</f>
        <v>45292</v>
      </c>
      <c r="F79" s="90">
        <f>VLOOKUP(D79,Fristen!$A$2:$C$10,3,FALSE)</f>
        <v>45583</v>
      </c>
      <c r="G79" s="113" t="str">
        <f t="shared" si="1"/>
        <v>vom 01.01.2024 bis 18.10.2024</v>
      </c>
      <c r="H79" s="109"/>
      <c r="I79" s="109"/>
    </row>
    <row r="80" spans="1:9" x14ac:dyDescent="0.3">
      <c r="A80" s="25">
        <v>401316</v>
      </c>
      <c r="B80" s="24" t="s">
        <v>171</v>
      </c>
      <c r="C80" s="88">
        <v>29</v>
      </c>
      <c r="D80" s="88" t="s">
        <v>359</v>
      </c>
      <c r="E80" s="90">
        <f>VLOOKUP(D80,Fristen!$A$2:$B$10,2,FALSE)</f>
        <v>45292</v>
      </c>
      <c r="F80" s="90">
        <f>VLOOKUP(D80,Fristen!$A$2:$C$10,3,FALSE)</f>
        <v>45583</v>
      </c>
      <c r="G80" s="113" t="str">
        <f t="shared" si="1"/>
        <v>vom 01.01.2024 bis 18.10.2024</v>
      </c>
      <c r="H80" s="109"/>
      <c r="I80" s="109"/>
    </row>
    <row r="81" spans="1:9" x14ac:dyDescent="0.3">
      <c r="A81" s="25">
        <v>121198</v>
      </c>
      <c r="B81" s="24" t="s">
        <v>293</v>
      </c>
      <c r="C81" s="88">
        <v>29</v>
      </c>
      <c r="D81" s="88" t="s">
        <v>361</v>
      </c>
      <c r="E81" s="90">
        <f>VLOOKUP(D81,Fristen!$A$2:$B$10,2,FALSE)</f>
        <v>45292</v>
      </c>
      <c r="F81" s="90">
        <f>VLOOKUP(D81,Fristen!$A$2:$C$10,3,FALSE)</f>
        <v>45583</v>
      </c>
      <c r="G81" s="113" t="str">
        <f t="shared" si="1"/>
        <v>vom 01.01.2024 bis 18.10.2024</v>
      </c>
      <c r="H81" s="109"/>
      <c r="I81" s="109"/>
    </row>
    <row r="82" spans="1:9" x14ac:dyDescent="0.3">
      <c r="A82" s="25">
        <v>130746</v>
      </c>
      <c r="B82" s="24" t="s">
        <v>182</v>
      </c>
      <c r="C82" s="88">
        <v>75</v>
      </c>
      <c r="D82" s="88" t="s">
        <v>358</v>
      </c>
      <c r="E82" s="90">
        <f>VLOOKUP(D82,Fristen!$A$2:$B$10,2,FALSE)</f>
        <v>45292</v>
      </c>
      <c r="F82" s="90">
        <f>VLOOKUP(D82,Fristen!$A$2:$C$10,3,FALSE)</f>
        <v>45583</v>
      </c>
      <c r="G82" s="113" t="str">
        <f t="shared" si="1"/>
        <v>vom 01.01.2024 bis 18.10.2024</v>
      </c>
      <c r="H82" s="109"/>
      <c r="I82" s="109"/>
    </row>
    <row r="83" spans="1:9" x14ac:dyDescent="0.3">
      <c r="A83" s="25">
        <v>180130</v>
      </c>
      <c r="B83" s="24" t="s">
        <v>294</v>
      </c>
      <c r="C83" s="88">
        <v>31</v>
      </c>
      <c r="D83" s="88" t="s">
        <v>358</v>
      </c>
      <c r="E83" s="90">
        <f>VLOOKUP(D83,Fristen!$A$2:$B$10,2,FALSE)</f>
        <v>45292</v>
      </c>
      <c r="F83" s="90">
        <f>VLOOKUP(D83,Fristen!$A$2:$C$10,3,FALSE)</f>
        <v>45583</v>
      </c>
      <c r="G83" s="113" t="str">
        <f t="shared" si="1"/>
        <v>vom 01.01.2024 bis 18.10.2024</v>
      </c>
      <c r="H83" s="109"/>
      <c r="I83" s="109"/>
    </row>
    <row r="84" spans="1:9" x14ac:dyDescent="0.3">
      <c r="A84" s="25">
        <v>130369</v>
      </c>
      <c r="B84" s="24" t="s">
        <v>114</v>
      </c>
      <c r="C84" s="88">
        <v>72</v>
      </c>
      <c r="D84" s="88" t="s">
        <v>358</v>
      </c>
      <c r="E84" s="90">
        <f>VLOOKUP(D84,Fristen!$A$2:$B$10,2,FALSE)</f>
        <v>45292</v>
      </c>
      <c r="F84" s="90">
        <f>VLOOKUP(D84,Fristen!$A$2:$C$10,3,FALSE)</f>
        <v>45583</v>
      </c>
      <c r="G84" s="113" t="str">
        <f t="shared" si="1"/>
        <v>vom 01.01.2024 bis 18.10.2024</v>
      </c>
      <c r="H84" s="109"/>
      <c r="I84" s="109"/>
    </row>
    <row r="85" spans="1:9" x14ac:dyDescent="0.3">
      <c r="A85" s="25">
        <v>112150</v>
      </c>
      <c r="B85" s="24" t="s">
        <v>295</v>
      </c>
      <c r="C85" s="88">
        <v>153</v>
      </c>
      <c r="D85" s="88" t="s">
        <v>360</v>
      </c>
      <c r="E85" s="90">
        <f>VLOOKUP(D85,Fristen!$A$2:$B$10,2,FALSE)</f>
        <v>45292</v>
      </c>
      <c r="F85" s="90">
        <f>VLOOKUP(D85,Fristen!$A$2:$C$10,3,FALSE)</f>
        <v>45583</v>
      </c>
      <c r="G85" s="113" t="str">
        <f t="shared" si="1"/>
        <v>vom 01.01.2024 bis 18.10.2024</v>
      </c>
      <c r="H85" s="109"/>
      <c r="I85" s="109"/>
    </row>
    <row r="86" spans="1:9" x14ac:dyDescent="0.3">
      <c r="A86" s="25">
        <v>130382</v>
      </c>
      <c r="B86" s="24" t="s">
        <v>116</v>
      </c>
      <c r="C86" s="88">
        <v>75</v>
      </c>
      <c r="D86" s="88" t="s">
        <v>358</v>
      </c>
      <c r="E86" s="90">
        <f>VLOOKUP(D86,Fristen!$A$2:$B$10,2,FALSE)</f>
        <v>45292</v>
      </c>
      <c r="F86" s="90">
        <f>VLOOKUP(D86,Fristen!$A$2:$C$10,3,FALSE)</f>
        <v>45583</v>
      </c>
      <c r="G86" s="113" t="str">
        <f t="shared" si="1"/>
        <v>vom 01.01.2024 bis 18.10.2024</v>
      </c>
      <c r="H86" s="109"/>
      <c r="I86" s="109"/>
    </row>
    <row r="87" spans="1:9" x14ac:dyDescent="0.3">
      <c r="A87" s="25">
        <v>111314</v>
      </c>
      <c r="B87" s="24" t="s">
        <v>296</v>
      </c>
      <c r="C87" s="88">
        <v>81</v>
      </c>
      <c r="D87" s="88" t="s">
        <v>358</v>
      </c>
      <c r="E87" s="90">
        <f>VLOOKUP(D87,Fristen!$A$2:$B$10,2,FALSE)</f>
        <v>45292</v>
      </c>
      <c r="F87" s="90">
        <f>VLOOKUP(D87,Fristen!$A$2:$C$10,3,FALSE)</f>
        <v>45583</v>
      </c>
      <c r="G87" s="113" t="str">
        <f t="shared" si="1"/>
        <v>vom 01.01.2024 bis 18.10.2024</v>
      </c>
      <c r="H87" s="109"/>
      <c r="I87" s="109"/>
    </row>
    <row r="88" spans="1:9" x14ac:dyDescent="0.3">
      <c r="A88" s="25">
        <v>113475</v>
      </c>
      <c r="B88" s="24" t="s">
        <v>297</v>
      </c>
      <c r="C88" s="88">
        <v>21</v>
      </c>
      <c r="D88" s="88" t="s">
        <v>360</v>
      </c>
      <c r="E88" s="90">
        <f>VLOOKUP(D88,Fristen!$A$2:$B$10,2,FALSE)</f>
        <v>45292</v>
      </c>
      <c r="F88" s="90">
        <f>VLOOKUP(D88,Fristen!$A$2:$C$10,3,FALSE)</f>
        <v>45583</v>
      </c>
      <c r="G88" s="113" t="str">
        <f t="shared" si="1"/>
        <v>vom 01.01.2024 bis 18.10.2024</v>
      </c>
      <c r="H88" s="109"/>
      <c r="I88" s="109"/>
    </row>
    <row r="89" spans="1:9" x14ac:dyDescent="0.3">
      <c r="A89" s="25">
        <v>400609</v>
      </c>
      <c r="B89" s="24" t="s">
        <v>146</v>
      </c>
      <c r="C89" s="88">
        <v>29</v>
      </c>
      <c r="D89" s="88" t="s">
        <v>359</v>
      </c>
      <c r="E89" s="90">
        <f>VLOOKUP(D89,Fristen!$A$2:$B$10,2,FALSE)</f>
        <v>45292</v>
      </c>
      <c r="F89" s="90">
        <f>VLOOKUP(D89,Fristen!$A$2:$C$10,3,FALSE)</f>
        <v>45583</v>
      </c>
      <c r="G89" s="113" t="str">
        <f t="shared" si="1"/>
        <v>vom 01.01.2024 bis 18.10.2024</v>
      </c>
      <c r="H89" s="109"/>
      <c r="I89" s="109"/>
    </row>
    <row r="90" spans="1:9" x14ac:dyDescent="0.3">
      <c r="A90" s="25">
        <v>180178</v>
      </c>
      <c r="B90" s="24" t="s">
        <v>298</v>
      </c>
      <c r="C90" s="88">
        <v>38</v>
      </c>
      <c r="D90" s="88" t="s">
        <v>360</v>
      </c>
      <c r="E90" s="90">
        <f>VLOOKUP(D90,Fristen!$A$2:$B$10,2,FALSE)</f>
        <v>45292</v>
      </c>
      <c r="F90" s="90">
        <f>VLOOKUP(D90,Fristen!$A$2:$C$10,3,FALSE)</f>
        <v>45583</v>
      </c>
      <c r="G90" s="113" t="str">
        <f t="shared" si="1"/>
        <v>vom 01.01.2024 bis 18.10.2024</v>
      </c>
      <c r="H90" s="109"/>
      <c r="I90" s="109"/>
    </row>
    <row r="91" spans="1:9" x14ac:dyDescent="0.3">
      <c r="A91" s="25">
        <v>120900</v>
      </c>
      <c r="B91" s="24" t="s">
        <v>160</v>
      </c>
      <c r="C91" s="88">
        <v>144</v>
      </c>
      <c r="D91" s="88" t="s">
        <v>361</v>
      </c>
      <c r="E91" s="90">
        <f>VLOOKUP(D91,Fristen!$A$2:$B$10,2,FALSE)</f>
        <v>45292</v>
      </c>
      <c r="F91" s="90">
        <f>VLOOKUP(D91,Fristen!$A$2:$C$10,3,FALSE)</f>
        <v>45583</v>
      </c>
      <c r="G91" s="113" t="str">
        <f t="shared" si="1"/>
        <v>vom 01.01.2024 bis 18.10.2024</v>
      </c>
      <c r="H91" s="109"/>
      <c r="I91" s="109"/>
    </row>
    <row r="92" spans="1:9" x14ac:dyDescent="0.3">
      <c r="A92" s="25">
        <v>113463</v>
      </c>
      <c r="B92" s="24" t="s">
        <v>115</v>
      </c>
      <c r="C92" s="88">
        <v>17</v>
      </c>
      <c r="D92" s="88" t="s">
        <v>360</v>
      </c>
      <c r="E92" s="90">
        <f>VLOOKUP(D92,Fristen!$A$2:$B$10,2,FALSE)</f>
        <v>45292</v>
      </c>
      <c r="F92" s="90">
        <f>VLOOKUP(D92,Fristen!$A$2:$C$10,3,FALSE)</f>
        <v>45583</v>
      </c>
      <c r="G92" s="113" t="str">
        <f t="shared" si="1"/>
        <v>vom 01.01.2024 bis 18.10.2024</v>
      </c>
      <c r="H92" s="109"/>
      <c r="I92" s="109"/>
    </row>
    <row r="93" spans="1:9" x14ac:dyDescent="0.3">
      <c r="A93" s="25">
        <v>120601</v>
      </c>
      <c r="B93" s="24" t="s">
        <v>143</v>
      </c>
      <c r="C93" s="88">
        <v>115</v>
      </c>
      <c r="D93" s="88" t="s">
        <v>361</v>
      </c>
      <c r="E93" s="90">
        <f>VLOOKUP(D93,Fristen!$A$2:$B$10,2,FALSE)</f>
        <v>45292</v>
      </c>
      <c r="F93" s="90">
        <f>VLOOKUP(D93,Fristen!$A$2:$C$10,3,FALSE)</f>
        <v>45583</v>
      </c>
      <c r="G93" s="113" t="str">
        <f t="shared" si="1"/>
        <v>vom 01.01.2024 bis 18.10.2024</v>
      </c>
      <c r="H93" s="109"/>
      <c r="I93" s="109"/>
    </row>
    <row r="94" spans="1:9" x14ac:dyDescent="0.3">
      <c r="A94" s="25">
        <v>110449</v>
      </c>
      <c r="B94" s="24" t="s">
        <v>299</v>
      </c>
      <c r="C94" s="88">
        <v>100</v>
      </c>
      <c r="D94" s="88" t="s">
        <v>358</v>
      </c>
      <c r="E94" s="90">
        <f>VLOOKUP(D94,Fristen!$A$2:$B$10,2,FALSE)</f>
        <v>45292</v>
      </c>
      <c r="F94" s="90">
        <f>VLOOKUP(D94,Fristen!$A$2:$C$10,3,FALSE)</f>
        <v>45583</v>
      </c>
      <c r="G94" s="113" t="str">
        <f t="shared" si="1"/>
        <v>vom 01.01.2024 bis 18.10.2024</v>
      </c>
      <c r="H94" s="109"/>
      <c r="I94" s="109"/>
    </row>
    <row r="95" spans="1:9" x14ac:dyDescent="0.3">
      <c r="A95" s="25">
        <v>113311</v>
      </c>
      <c r="B95" s="24" t="s">
        <v>97</v>
      </c>
      <c r="C95" s="88">
        <v>54</v>
      </c>
      <c r="D95" s="88" t="s">
        <v>358</v>
      </c>
      <c r="E95" s="90">
        <f>VLOOKUP(D95,Fristen!$A$2:$B$10,2,FALSE)</f>
        <v>45292</v>
      </c>
      <c r="F95" s="90">
        <f>VLOOKUP(D95,Fristen!$A$2:$C$10,3,FALSE)</f>
        <v>45583</v>
      </c>
      <c r="G95" s="113" t="str">
        <f t="shared" si="1"/>
        <v>vom 01.01.2024 bis 18.10.2024</v>
      </c>
      <c r="H95" s="109"/>
      <c r="I95" s="109"/>
    </row>
    <row r="96" spans="1:9" x14ac:dyDescent="0.3">
      <c r="A96" s="25">
        <v>400774</v>
      </c>
      <c r="B96" s="24" t="s">
        <v>152</v>
      </c>
      <c r="C96" s="88">
        <v>19</v>
      </c>
      <c r="D96" s="88" t="s">
        <v>359</v>
      </c>
      <c r="E96" s="90">
        <f>VLOOKUP(D96,Fristen!$A$2:$B$10,2,FALSE)</f>
        <v>45292</v>
      </c>
      <c r="F96" s="90">
        <f>VLOOKUP(D96,Fristen!$A$2:$C$10,3,FALSE)</f>
        <v>45583</v>
      </c>
      <c r="G96" s="113" t="str">
        <f t="shared" si="1"/>
        <v>vom 01.01.2024 bis 18.10.2024</v>
      </c>
      <c r="H96" s="109"/>
      <c r="I96" s="109"/>
    </row>
    <row r="97" spans="1:9" x14ac:dyDescent="0.3">
      <c r="A97" s="25">
        <v>400385</v>
      </c>
      <c r="B97" s="24" t="s">
        <v>144</v>
      </c>
      <c r="C97" s="88">
        <v>19</v>
      </c>
      <c r="D97" s="88" t="s">
        <v>359</v>
      </c>
      <c r="E97" s="90">
        <f>VLOOKUP(D97,Fristen!$A$2:$B$10,2,FALSE)</f>
        <v>45292</v>
      </c>
      <c r="F97" s="90">
        <f>VLOOKUP(D97,Fristen!$A$2:$C$10,3,FALSE)</f>
        <v>45583</v>
      </c>
      <c r="G97" s="113" t="str">
        <f t="shared" si="1"/>
        <v>vom 01.01.2024 bis 18.10.2024</v>
      </c>
      <c r="H97" s="109"/>
      <c r="I97" s="109"/>
    </row>
    <row r="98" spans="1:9" x14ac:dyDescent="0.3">
      <c r="A98" s="25">
        <v>180180</v>
      </c>
      <c r="B98" s="24" t="s">
        <v>131</v>
      </c>
      <c r="C98" s="88">
        <v>13</v>
      </c>
      <c r="D98" s="88" t="s">
        <v>358</v>
      </c>
      <c r="E98" s="90">
        <f>VLOOKUP(D98,Fristen!$A$2:$B$10,2,FALSE)</f>
        <v>45292</v>
      </c>
      <c r="F98" s="90">
        <f>VLOOKUP(D98,Fristen!$A$2:$C$10,3,FALSE)</f>
        <v>45583</v>
      </c>
      <c r="G98" s="113" t="str">
        <f t="shared" si="1"/>
        <v>vom 01.01.2024 bis 18.10.2024</v>
      </c>
      <c r="H98" s="109"/>
      <c r="I98" s="109"/>
    </row>
    <row r="99" spans="1:9" x14ac:dyDescent="0.3">
      <c r="A99" s="25">
        <v>120273</v>
      </c>
      <c r="B99" s="24" t="s">
        <v>103</v>
      </c>
      <c r="C99" s="88">
        <v>111</v>
      </c>
      <c r="D99" s="88" t="s">
        <v>361</v>
      </c>
      <c r="E99" s="90">
        <f>VLOOKUP(D99,Fristen!$A$2:$B$10,2,FALSE)</f>
        <v>45292</v>
      </c>
      <c r="F99" s="90">
        <f>VLOOKUP(D99,Fristen!$A$2:$C$10,3,FALSE)</f>
        <v>45583</v>
      </c>
      <c r="G99" s="113" t="str">
        <f t="shared" si="1"/>
        <v>vom 01.01.2024 bis 18.10.2024</v>
      </c>
      <c r="H99" s="109"/>
      <c r="I99" s="109"/>
    </row>
    <row r="100" spans="1:9" x14ac:dyDescent="0.3">
      <c r="A100" s="25">
        <v>401481</v>
      </c>
      <c r="B100" s="24" t="s">
        <v>300</v>
      </c>
      <c r="C100" s="88">
        <v>19</v>
      </c>
      <c r="D100" s="88" t="s">
        <v>358</v>
      </c>
      <c r="E100" s="90">
        <f>VLOOKUP(D100,Fristen!$A$2:$B$10,2,FALSE)</f>
        <v>45292</v>
      </c>
      <c r="F100" s="90">
        <f>VLOOKUP(D100,Fristen!$A$2:$C$10,3,FALSE)</f>
        <v>45583</v>
      </c>
      <c r="G100" s="113" t="str">
        <f t="shared" si="1"/>
        <v>vom 01.01.2024 bis 18.10.2024</v>
      </c>
      <c r="H100" s="109"/>
      <c r="I100" s="109"/>
    </row>
    <row r="101" spans="1:9" x14ac:dyDescent="0.3">
      <c r="A101" s="25">
        <v>120108</v>
      </c>
      <c r="B101" s="24" t="s">
        <v>102</v>
      </c>
      <c r="C101" s="88">
        <v>86</v>
      </c>
      <c r="D101" s="88" t="s">
        <v>361</v>
      </c>
      <c r="E101" s="90">
        <f>VLOOKUP(D101,Fristen!$A$2:$B$10,2,FALSE)</f>
        <v>45292</v>
      </c>
      <c r="F101" s="90">
        <f>VLOOKUP(D101,Fristen!$A$2:$C$10,3,FALSE)</f>
        <v>45583</v>
      </c>
      <c r="G101" s="113" t="str">
        <f t="shared" si="1"/>
        <v>vom 01.01.2024 bis 18.10.2024</v>
      </c>
      <c r="H101" s="109"/>
      <c r="I101" s="109"/>
    </row>
    <row r="102" spans="1:9" x14ac:dyDescent="0.3">
      <c r="A102" s="25">
        <v>400890</v>
      </c>
      <c r="B102" s="24" t="s">
        <v>156</v>
      </c>
      <c r="C102" s="88">
        <v>14</v>
      </c>
      <c r="D102" s="88" t="s">
        <v>359</v>
      </c>
      <c r="E102" s="90">
        <f>VLOOKUP(D102,Fristen!$A$2:$B$10,2,FALSE)</f>
        <v>45292</v>
      </c>
      <c r="F102" s="90">
        <f>VLOOKUP(D102,Fristen!$A$2:$C$10,3,FALSE)</f>
        <v>45583</v>
      </c>
      <c r="G102" s="113" t="str">
        <f t="shared" si="1"/>
        <v>vom 01.01.2024 bis 18.10.2024</v>
      </c>
      <c r="H102" s="109"/>
      <c r="I102" s="109"/>
    </row>
    <row r="103" spans="1:9" x14ac:dyDescent="0.3">
      <c r="A103" s="25">
        <v>112549</v>
      </c>
      <c r="B103" s="24" t="s">
        <v>82</v>
      </c>
      <c r="C103" s="88">
        <v>48</v>
      </c>
      <c r="D103" s="88" t="s">
        <v>358</v>
      </c>
      <c r="E103" s="90">
        <f>VLOOKUP(D103,Fristen!$A$2:$B$10,2,FALSE)</f>
        <v>45292</v>
      </c>
      <c r="F103" s="90">
        <f>VLOOKUP(D103,Fristen!$A$2:$C$10,3,FALSE)</f>
        <v>45583</v>
      </c>
      <c r="G103" s="113" t="str">
        <f t="shared" si="1"/>
        <v>vom 01.01.2024 bis 18.10.2024</v>
      </c>
      <c r="H103" s="109"/>
      <c r="I103" s="109"/>
    </row>
    <row r="104" spans="1:9" x14ac:dyDescent="0.3">
      <c r="A104" s="25">
        <v>400026</v>
      </c>
      <c r="B104" s="24" t="s">
        <v>138</v>
      </c>
      <c r="C104" s="88">
        <v>14</v>
      </c>
      <c r="D104" s="88" t="s">
        <v>359</v>
      </c>
      <c r="E104" s="90">
        <f>VLOOKUP(D104,Fristen!$A$2:$B$10,2,FALSE)</f>
        <v>45292</v>
      </c>
      <c r="F104" s="90">
        <f>VLOOKUP(D104,Fristen!$A$2:$C$10,3,FALSE)</f>
        <v>45583</v>
      </c>
      <c r="G104" s="113" t="str">
        <f t="shared" si="1"/>
        <v>vom 01.01.2024 bis 18.10.2024</v>
      </c>
      <c r="H104" s="109"/>
      <c r="I104" s="109"/>
    </row>
    <row r="105" spans="1:9" x14ac:dyDescent="0.3">
      <c r="A105" s="25">
        <v>180324</v>
      </c>
      <c r="B105" s="24" t="s">
        <v>301</v>
      </c>
      <c r="C105" s="88">
        <v>13</v>
      </c>
      <c r="D105" s="88" t="s">
        <v>358</v>
      </c>
      <c r="E105" s="90">
        <f>VLOOKUP(D105,Fristen!$A$2:$B$10,2,FALSE)</f>
        <v>45292</v>
      </c>
      <c r="F105" s="90">
        <f>VLOOKUP(D105,Fristen!$A$2:$C$10,3,FALSE)</f>
        <v>45583</v>
      </c>
      <c r="G105" s="113" t="str">
        <f t="shared" si="1"/>
        <v>vom 01.01.2024 bis 18.10.2024</v>
      </c>
      <c r="H105" s="109"/>
      <c r="I105" s="109"/>
    </row>
    <row r="106" spans="1:9" x14ac:dyDescent="0.3">
      <c r="A106" s="25">
        <v>111351</v>
      </c>
      <c r="B106" s="24" t="s">
        <v>59</v>
      </c>
      <c r="C106" s="88">
        <v>86</v>
      </c>
      <c r="D106" s="88" t="s">
        <v>360</v>
      </c>
      <c r="E106" s="90">
        <f>VLOOKUP(D106,Fristen!$A$2:$B$10,2,FALSE)</f>
        <v>45292</v>
      </c>
      <c r="F106" s="90">
        <f>VLOOKUP(D106,Fristen!$A$2:$C$10,3,FALSE)</f>
        <v>45583</v>
      </c>
      <c r="G106" s="113" t="str">
        <f t="shared" si="1"/>
        <v>vom 01.01.2024 bis 18.10.2024</v>
      </c>
      <c r="H106" s="109"/>
      <c r="I106" s="109"/>
    </row>
    <row r="107" spans="1:9" x14ac:dyDescent="0.3">
      <c r="A107" s="25">
        <v>121241</v>
      </c>
      <c r="B107" s="24" t="s">
        <v>302</v>
      </c>
      <c r="C107" s="88">
        <v>50</v>
      </c>
      <c r="D107" s="88" t="s">
        <v>361</v>
      </c>
      <c r="E107" s="90">
        <f>VLOOKUP(D107,Fristen!$A$2:$B$10,2,FALSE)</f>
        <v>45292</v>
      </c>
      <c r="F107" s="90">
        <f>VLOOKUP(D107,Fristen!$A$2:$C$10,3,FALSE)</f>
        <v>45583</v>
      </c>
      <c r="G107" s="113" t="str">
        <f t="shared" si="1"/>
        <v>vom 01.01.2024 bis 18.10.2024</v>
      </c>
      <c r="H107" s="109"/>
      <c r="I107" s="109"/>
    </row>
    <row r="108" spans="1:9" x14ac:dyDescent="0.3">
      <c r="A108" s="25">
        <v>120030</v>
      </c>
      <c r="B108" s="24" t="s">
        <v>303</v>
      </c>
      <c r="C108" s="88">
        <v>86</v>
      </c>
      <c r="D108" s="88" t="s">
        <v>361</v>
      </c>
      <c r="E108" s="90">
        <f>VLOOKUP(D108,Fristen!$A$2:$B$10,2,FALSE)</f>
        <v>45292</v>
      </c>
      <c r="F108" s="90">
        <f>VLOOKUP(D108,Fristen!$A$2:$C$10,3,FALSE)</f>
        <v>45583</v>
      </c>
      <c r="G108" s="113" t="str">
        <f t="shared" si="1"/>
        <v>vom 01.01.2024 bis 18.10.2024</v>
      </c>
      <c r="H108" s="109"/>
      <c r="I108" s="109"/>
    </row>
    <row r="109" spans="1:9" x14ac:dyDescent="0.3">
      <c r="A109" s="25">
        <v>120182</v>
      </c>
      <c r="B109" s="24" t="s">
        <v>127</v>
      </c>
      <c r="C109" s="88">
        <v>161</v>
      </c>
      <c r="D109" s="88" t="s">
        <v>361</v>
      </c>
      <c r="E109" s="90">
        <f>VLOOKUP(D109,Fristen!$A$2:$B$10,2,FALSE)</f>
        <v>45292</v>
      </c>
      <c r="F109" s="90">
        <f>VLOOKUP(D109,Fristen!$A$2:$C$10,3,FALSE)</f>
        <v>45583</v>
      </c>
      <c r="G109" s="113" t="str">
        <f t="shared" si="1"/>
        <v>vom 01.01.2024 bis 18.10.2024</v>
      </c>
      <c r="H109" s="109"/>
      <c r="I109" s="109"/>
    </row>
    <row r="110" spans="1:9" x14ac:dyDescent="0.3">
      <c r="A110" s="25">
        <v>121228</v>
      </c>
      <c r="B110" s="24" t="s">
        <v>304</v>
      </c>
      <c r="C110" s="88">
        <v>16</v>
      </c>
      <c r="D110" s="88" t="s">
        <v>361</v>
      </c>
      <c r="E110" s="90">
        <f>VLOOKUP(D110,Fristen!$A$2:$B$10,2,FALSE)</f>
        <v>45292</v>
      </c>
      <c r="F110" s="90">
        <f>VLOOKUP(D110,Fristen!$A$2:$C$10,3,FALSE)</f>
        <v>45583</v>
      </c>
      <c r="G110" s="113" t="str">
        <f t="shared" si="1"/>
        <v>vom 01.01.2024 bis 18.10.2024</v>
      </c>
      <c r="H110" s="109"/>
      <c r="I110" s="109"/>
    </row>
    <row r="111" spans="1:9" x14ac:dyDescent="0.3">
      <c r="A111" s="25">
        <v>110073</v>
      </c>
      <c r="B111" s="24" t="s">
        <v>305</v>
      </c>
      <c r="C111" s="88">
        <v>29</v>
      </c>
      <c r="D111" s="88" t="s">
        <v>358</v>
      </c>
      <c r="E111" s="90">
        <f>VLOOKUP(D111,Fristen!$A$2:$B$10,2,FALSE)</f>
        <v>45292</v>
      </c>
      <c r="F111" s="90">
        <f>VLOOKUP(D111,Fristen!$A$2:$C$10,3,FALSE)</f>
        <v>45583</v>
      </c>
      <c r="G111" s="113" t="str">
        <f t="shared" si="1"/>
        <v>vom 01.01.2024 bis 18.10.2024</v>
      </c>
      <c r="H111" s="109"/>
      <c r="I111" s="109"/>
    </row>
    <row r="112" spans="1:9" x14ac:dyDescent="0.3">
      <c r="A112" s="25">
        <v>110711</v>
      </c>
      <c r="B112" s="24" t="s">
        <v>48</v>
      </c>
      <c r="C112" s="88">
        <v>108</v>
      </c>
      <c r="D112" s="88" t="s">
        <v>358</v>
      </c>
      <c r="E112" s="90">
        <f>VLOOKUP(D112,Fristen!$A$2:$B$10,2,FALSE)</f>
        <v>45292</v>
      </c>
      <c r="F112" s="90">
        <f>VLOOKUP(D112,Fristen!$A$2:$C$10,3,FALSE)</f>
        <v>45583</v>
      </c>
      <c r="G112" s="113" t="str">
        <f t="shared" si="1"/>
        <v>vom 01.01.2024 bis 18.10.2024</v>
      </c>
      <c r="H112" s="109"/>
      <c r="I112" s="109"/>
    </row>
    <row r="113" spans="1:9" x14ac:dyDescent="0.3">
      <c r="A113" s="25">
        <v>110670</v>
      </c>
      <c r="B113" s="24" t="s">
        <v>47</v>
      </c>
      <c r="C113" s="88">
        <v>81</v>
      </c>
      <c r="D113" s="88" t="s">
        <v>358</v>
      </c>
      <c r="E113" s="90">
        <f>VLOOKUP(D113,Fristen!$A$2:$B$10,2,FALSE)</f>
        <v>45292</v>
      </c>
      <c r="F113" s="90">
        <f>VLOOKUP(D113,Fristen!$A$2:$C$10,3,FALSE)</f>
        <v>45583</v>
      </c>
      <c r="G113" s="113" t="str">
        <f t="shared" si="1"/>
        <v>vom 01.01.2024 bis 18.10.2024</v>
      </c>
      <c r="H113" s="109"/>
      <c r="I113" s="109"/>
    </row>
    <row r="114" spans="1:9" x14ac:dyDescent="0.3">
      <c r="A114" s="25">
        <v>400269</v>
      </c>
      <c r="B114" s="24" t="s">
        <v>142</v>
      </c>
      <c r="C114" s="88">
        <v>29</v>
      </c>
      <c r="D114" s="88" t="s">
        <v>359</v>
      </c>
      <c r="E114" s="90">
        <f>VLOOKUP(D114,Fristen!$A$2:$B$10,2,FALSE)</f>
        <v>45292</v>
      </c>
      <c r="F114" s="90">
        <f>VLOOKUP(D114,Fristen!$A$2:$C$10,3,FALSE)</f>
        <v>45583</v>
      </c>
      <c r="G114" s="113" t="str">
        <f t="shared" si="1"/>
        <v>vom 01.01.2024 bis 18.10.2024</v>
      </c>
      <c r="H114" s="109"/>
      <c r="I114" s="109"/>
    </row>
    <row r="115" spans="1:9" x14ac:dyDescent="0.3">
      <c r="A115" s="25">
        <v>401031</v>
      </c>
      <c r="B115" s="24" t="s">
        <v>162</v>
      </c>
      <c r="C115" s="88">
        <v>14</v>
      </c>
      <c r="D115" s="88" t="s">
        <v>359</v>
      </c>
      <c r="E115" s="90">
        <f>VLOOKUP(D115,Fristen!$A$2:$B$10,2,FALSE)</f>
        <v>45292</v>
      </c>
      <c r="F115" s="90">
        <f>VLOOKUP(D115,Fristen!$A$2:$C$10,3,FALSE)</f>
        <v>45583</v>
      </c>
      <c r="G115" s="113" t="str">
        <f t="shared" si="1"/>
        <v>vom 01.01.2024 bis 18.10.2024</v>
      </c>
      <c r="H115" s="109"/>
      <c r="I115" s="109"/>
    </row>
    <row r="116" spans="1:9" x14ac:dyDescent="0.3">
      <c r="A116" s="25">
        <v>112574</v>
      </c>
      <c r="B116" s="24" t="s">
        <v>98</v>
      </c>
      <c r="C116" s="88">
        <v>96</v>
      </c>
      <c r="D116" s="88" t="s">
        <v>358</v>
      </c>
      <c r="E116" s="90">
        <f>VLOOKUP(D116,Fristen!$A$2:$B$10,2,FALSE)</f>
        <v>45292</v>
      </c>
      <c r="F116" s="90">
        <f>VLOOKUP(D116,Fristen!$A$2:$C$10,3,FALSE)</f>
        <v>45583</v>
      </c>
      <c r="G116" s="113" t="str">
        <f t="shared" si="1"/>
        <v>vom 01.01.2024 bis 18.10.2024</v>
      </c>
      <c r="H116" s="109"/>
      <c r="I116" s="109"/>
    </row>
    <row r="117" spans="1:9" x14ac:dyDescent="0.3">
      <c r="A117" s="25">
        <v>113402</v>
      </c>
      <c r="B117" s="24" t="s">
        <v>306</v>
      </c>
      <c r="C117" s="88">
        <v>117</v>
      </c>
      <c r="D117" s="88" t="s">
        <v>360</v>
      </c>
      <c r="E117" s="90">
        <f>VLOOKUP(D117,Fristen!$A$2:$B$10,2,FALSE)</f>
        <v>45292</v>
      </c>
      <c r="F117" s="90">
        <f>VLOOKUP(D117,Fristen!$A$2:$C$10,3,FALSE)</f>
        <v>45583</v>
      </c>
      <c r="G117" s="113" t="str">
        <f t="shared" si="1"/>
        <v>vom 01.01.2024 bis 18.10.2024</v>
      </c>
      <c r="H117" s="109"/>
      <c r="I117" s="109"/>
    </row>
    <row r="118" spans="1:9" x14ac:dyDescent="0.3">
      <c r="A118" s="25">
        <v>113414</v>
      </c>
      <c r="B118" s="24" t="s">
        <v>307</v>
      </c>
      <c r="C118" s="88">
        <v>69</v>
      </c>
      <c r="D118" s="88" t="s">
        <v>360</v>
      </c>
      <c r="E118" s="90">
        <f>VLOOKUP(D118,Fristen!$A$2:$B$10,2,FALSE)</f>
        <v>45292</v>
      </c>
      <c r="F118" s="90">
        <f>VLOOKUP(D118,Fristen!$A$2:$C$10,3,FALSE)</f>
        <v>45583</v>
      </c>
      <c r="G118" s="113" t="str">
        <f t="shared" si="1"/>
        <v>vom 01.01.2024 bis 18.10.2024</v>
      </c>
      <c r="H118" s="109"/>
      <c r="I118" s="109"/>
    </row>
    <row r="119" spans="1:9" x14ac:dyDescent="0.3">
      <c r="A119" s="25">
        <v>110620</v>
      </c>
      <c r="B119" s="24" t="s">
        <v>46</v>
      </c>
      <c r="C119" s="88">
        <v>161</v>
      </c>
      <c r="D119" s="88" t="s">
        <v>358</v>
      </c>
      <c r="E119" s="90">
        <f>VLOOKUP(D119,Fristen!$A$2:$B$10,2,FALSE)</f>
        <v>45292</v>
      </c>
      <c r="F119" s="90">
        <f>VLOOKUP(D119,Fristen!$A$2:$C$10,3,FALSE)</f>
        <v>45583</v>
      </c>
      <c r="G119" s="113" t="str">
        <f t="shared" si="1"/>
        <v>vom 01.01.2024 bis 18.10.2024</v>
      </c>
      <c r="H119" s="109"/>
      <c r="I119" s="109"/>
    </row>
    <row r="120" spans="1:9" x14ac:dyDescent="0.3">
      <c r="A120" s="25">
        <v>111338</v>
      </c>
      <c r="B120" s="24" t="s">
        <v>308</v>
      </c>
      <c r="C120" s="88">
        <v>72</v>
      </c>
      <c r="D120" s="88" t="s">
        <v>358</v>
      </c>
      <c r="E120" s="90">
        <f>VLOOKUP(D120,Fristen!$A$2:$B$10,2,FALSE)</f>
        <v>45292</v>
      </c>
      <c r="F120" s="90">
        <f>VLOOKUP(D120,Fristen!$A$2:$C$10,3,FALSE)</f>
        <v>45583</v>
      </c>
      <c r="G120" s="113" t="str">
        <f t="shared" si="1"/>
        <v>vom 01.01.2024 bis 18.10.2024</v>
      </c>
      <c r="H120" s="109"/>
      <c r="I120" s="109"/>
    </row>
    <row r="121" spans="1:9" x14ac:dyDescent="0.3">
      <c r="A121" s="25">
        <v>180014</v>
      </c>
      <c r="B121" s="24" t="s">
        <v>130</v>
      </c>
      <c r="C121" s="88">
        <v>58</v>
      </c>
      <c r="D121" s="88" t="s">
        <v>358</v>
      </c>
      <c r="E121" s="90">
        <f>VLOOKUP(D121,Fristen!$A$2:$B$10,2,FALSE)</f>
        <v>45292</v>
      </c>
      <c r="F121" s="90">
        <f>VLOOKUP(D121,Fristen!$A$2:$C$10,3,FALSE)</f>
        <v>45583</v>
      </c>
      <c r="G121" s="113" t="str">
        <f t="shared" si="1"/>
        <v>vom 01.01.2024 bis 18.10.2024</v>
      </c>
      <c r="H121" s="109"/>
      <c r="I121" s="109"/>
    </row>
    <row r="122" spans="1:9" x14ac:dyDescent="0.3">
      <c r="A122" s="25">
        <v>111569</v>
      </c>
      <c r="B122" s="24" t="s">
        <v>60</v>
      </c>
      <c r="C122" s="88">
        <v>81</v>
      </c>
      <c r="D122" s="88" t="s">
        <v>358</v>
      </c>
      <c r="E122" s="90">
        <f>VLOOKUP(D122,Fristen!$A$2:$B$10,2,FALSE)</f>
        <v>45292</v>
      </c>
      <c r="F122" s="90">
        <f>VLOOKUP(D122,Fristen!$A$2:$C$10,3,FALSE)</f>
        <v>45583</v>
      </c>
      <c r="G122" s="113" t="str">
        <f t="shared" si="1"/>
        <v>vom 01.01.2024 bis 18.10.2024</v>
      </c>
      <c r="H122" s="109"/>
      <c r="I122" s="109"/>
    </row>
    <row r="123" spans="1:9" x14ac:dyDescent="0.3">
      <c r="A123" s="25">
        <v>130163</v>
      </c>
      <c r="B123" s="24" t="s">
        <v>179</v>
      </c>
      <c r="C123" s="88">
        <v>102</v>
      </c>
      <c r="D123" s="88" t="s">
        <v>358</v>
      </c>
      <c r="E123" s="90">
        <f>VLOOKUP(D123,Fristen!$A$2:$B$10,2,FALSE)</f>
        <v>45292</v>
      </c>
      <c r="F123" s="90">
        <f>VLOOKUP(D123,Fristen!$A$2:$C$10,3,FALSE)</f>
        <v>45583</v>
      </c>
      <c r="G123" s="113" t="str">
        <f t="shared" si="1"/>
        <v>vom 01.01.2024 bis 18.10.2024</v>
      </c>
      <c r="H123" s="109"/>
      <c r="I123" s="109"/>
    </row>
    <row r="124" spans="1:9" x14ac:dyDescent="0.3">
      <c r="A124" s="25">
        <v>113207</v>
      </c>
      <c r="B124" s="24" t="s">
        <v>93</v>
      </c>
      <c r="C124" s="88">
        <v>81</v>
      </c>
      <c r="D124" s="88" t="s">
        <v>358</v>
      </c>
      <c r="E124" s="90">
        <f>VLOOKUP(D124,Fristen!$A$2:$B$10,2,FALSE)</f>
        <v>45292</v>
      </c>
      <c r="F124" s="90">
        <f>VLOOKUP(D124,Fristen!$A$2:$C$10,3,FALSE)</f>
        <v>45583</v>
      </c>
      <c r="G124" s="113" t="str">
        <f t="shared" si="1"/>
        <v>vom 01.01.2024 bis 18.10.2024</v>
      </c>
      <c r="H124" s="109"/>
      <c r="I124" s="109"/>
    </row>
    <row r="125" spans="1:9" x14ac:dyDescent="0.3">
      <c r="A125" s="25">
        <v>160088</v>
      </c>
      <c r="B125" s="24" t="s">
        <v>309</v>
      </c>
      <c r="C125" s="88">
        <v>72</v>
      </c>
      <c r="D125" s="88" t="s">
        <v>360</v>
      </c>
      <c r="E125" s="90">
        <f>VLOOKUP(D125,Fristen!$A$2:$B$10,2,FALSE)</f>
        <v>45292</v>
      </c>
      <c r="F125" s="90">
        <f>VLOOKUP(D125,Fristen!$A$2:$C$10,3,FALSE)</f>
        <v>45583</v>
      </c>
      <c r="G125" s="113" t="str">
        <f t="shared" si="1"/>
        <v>vom 01.01.2024 bis 18.10.2024</v>
      </c>
      <c r="H125" s="109"/>
      <c r="I125" s="109"/>
    </row>
    <row r="126" spans="1:9" x14ac:dyDescent="0.3">
      <c r="A126" s="25">
        <v>190020</v>
      </c>
      <c r="B126" s="24" t="s">
        <v>310</v>
      </c>
      <c r="C126" s="88">
        <v>81</v>
      </c>
      <c r="D126" s="88" t="s">
        <v>358</v>
      </c>
      <c r="E126" s="90">
        <f>VLOOKUP(D126,Fristen!$A$2:$B$10,2,FALSE)</f>
        <v>45292</v>
      </c>
      <c r="F126" s="90">
        <f>VLOOKUP(D126,Fristen!$A$2:$C$10,3,FALSE)</f>
        <v>45583</v>
      </c>
      <c r="G126" s="113" t="str">
        <f t="shared" si="1"/>
        <v>vom 01.01.2024 bis 18.10.2024</v>
      </c>
      <c r="H126" s="109"/>
      <c r="I126" s="109"/>
    </row>
    <row r="127" spans="1:9" x14ac:dyDescent="0.3">
      <c r="A127" s="25">
        <v>121370</v>
      </c>
      <c r="B127" s="24" t="s">
        <v>311</v>
      </c>
      <c r="C127" s="88">
        <v>48</v>
      </c>
      <c r="D127" s="88" t="s">
        <v>361</v>
      </c>
      <c r="E127" s="90">
        <f>VLOOKUP(D127,Fristen!$A$2:$B$10,2,FALSE)</f>
        <v>45292</v>
      </c>
      <c r="F127" s="90">
        <f>VLOOKUP(D127,Fristen!$A$2:$C$10,3,FALSE)</f>
        <v>45583</v>
      </c>
      <c r="G127" s="113" t="str">
        <f t="shared" si="1"/>
        <v>vom 01.01.2024 bis 18.10.2024</v>
      </c>
      <c r="H127" s="109"/>
      <c r="I127" s="109"/>
    </row>
    <row r="128" spans="1:9" x14ac:dyDescent="0.3">
      <c r="A128" s="25">
        <v>130394</v>
      </c>
      <c r="B128" s="24" t="s">
        <v>117</v>
      </c>
      <c r="C128" s="88">
        <v>81</v>
      </c>
      <c r="D128" s="88" t="s">
        <v>358</v>
      </c>
      <c r="E128" s="90">
        <f>VLOOKUP(D128,Fristen!$A$2:$B$10,2,FALSE)</f>
        <v>45292</v>
      </c>
      <c r="F128" s="90">
        <f>VLOOKUP(D128,Fristen!$A$2:$C$10,3,FALSE)</f>
        <v>45583</v>
      </c>
      <c r="G128" s="113" t="str">
        <f t="shared" si="1"/>
        <v>vom 01.01.2024 bis 18.10.2024</v>
      </c>
      <c r="H128" s="109"/>
      <c r="I128" s="109"/>
    </row>
    <row r="129" spans="1:9" x14ac:dyDescent="0.3">
      <c r="A129" s="25">
        <v>400622</v>
      </c>
      <c r="B129" s="24" t="s">
        <v>148</v>
      </c>
      <c r="C129" s="88">
        <v>29</v>
      </c>
      <c r="D129" s="88" t="s">
        <v>359</v>
      </c>
      <c r="E129" s="90">
        <f>VLOOKUP(D129,Fristen!$A$2:$B$10,2,FALSE)</f>
        <v>45292</v>
      </c>
      <c r="F129" s="90">
        <f>VLOOKUP(D129,Fristen!$A$2:$C$10,3,FALSE)</f>
        <v>45583</v>
      </c>
      <c r="G129" s="113" t="str">
        <f t="shared" si="1"/>
        <v>vom 01.01.2024 bis 18.10.2024</v>
      </c>
      <c r="H129" s="109"/>
      <c r="I129" s="109"/>
    </row>
    <row r="130" spans="1:9" x14ac:dyDescent="0.3">
      <c r="A130" s="25">
        <v>111454</v>
      </c>
      <c r="B130" s="24" t="s">
        <v>66</v>
      </c>
      <c r="C130" s="88">
        <v>154</v>
      </c>
      <c r="D130" s="88" t="s">
        <v>358</v>
      </c>
      <c r="E130" s="90">
        <f>VLOOKUP(D130,Fristen!$A$2:$B$10,2,FALSE)</f>
        <v>45292</v>
      </c>
      <c r="F130" s="90">
        <f>VLOOKUP(D130,Fristen!$A$2:$C$10,3,FALSE)</f>
        <v>45583</v>
      </c>
      <c r="G130" s="113" t="str">
        <f t="shared" si="1"/>
        <v>vom 01.01.2024 bis 18.10.2024</v>
      </c>
      <c r="H130" s="109"/>
      <c r="I130" s="109"/>
    </row>
    <row r="131" spans="1:9" x14ac:dyDescent="0.3">
      <c r="A131" s="25">
        <v>120431</v>
      </c>
      <c r="B131" s="24" t="s">
        <v>104</v>
      </c>
      <c r="C131" s="88">
        <v>202</v>
      </c>
      <c r="D131" s="88" t="s">
        <v>361</v>
      </c>
      <c r="E131" s="90">
        <f>VLOOKUP(D131,Fristen!$A$2:$B$10,2,FALSE)</f>
        <v>45292</v>
      </c>
      <c r="F131" s="90">
        <f>VLOOKUP(D131,Fristen!$A$2:$C$10,3,FALSE)</f>
        <v>45583</v>
      </c>
      <c r="G131" s="113" t="str">
        <f t="shared" ref="G131:G194" si="2">CONCATENATE("vom ",(TEXT(E131,"TT.MM.JJJJ;@"))," bis ",(TEXT(F131,"TT.MM.JJJJ;@")))</f>
        <v>vom 01.01.2024 bis 18.10.2024</v>
      </c>
      <c r="H131" s="109"/>
      <c r="I131" s="109"/>
    </row>
    <row r="132" spans="1:9" x14ac:dyDescent="0.3">
      <c r="A132" s="25">
        <v>111600</v>
      </c>
      <c r="B132" s="24" t="s">
        <v>75</v>
      </c>
      <c r="C132" s="88">
        <v>81</v>
      </c>
      <c r="D132" s="88" t="s">
        <v>358</v>
      </c>
      <c r="E132" s="90">
        <f>VLOOKUP(D132,Fristen!$A$2:$B$10,2,FALSE)</f>
        <v>45292</v>
      </c>
      <c r="F132" s="90">
        <f>VLOOKUP(D132,Fristen!$A$2:$C$10,3,FALSE)</f>
        <v>45583</v>
      </c>
      <c r="G132" s="113" t="str">
        <f t="shared" si="2"/>
        <v>vom 01.01.2024 bis 18.10.2024</v>
      </c>
      <c r="H132" s="109"/>
      <c r="I132" s="109"/>
    </row>
    <row r="133" spans="1:9" x14ac:dyDescent="0.3">
      <c r="A133" s="25">
        <v>180105</v>
      </c>
      <c r="B133" s="24" t="s">
        <v>312</v>
      </c>
      <c r="C133" s="88">
        <v>27</v>
      </c>
      <c r="D133" s="88" t="s">
        <v>358</v>
      </c>
      <c r="E133" s="90">
        <f>VLOOKUP(D133,Fristen!$A$2:$B$10,2,FALSE)</f>
        <v>45292</v>
      </c>
      <c r="F133" s="90">
        <f>VLOOKUP(D133,Fristen!$A$2:$C$10,3,FALSE)</f>
        <v>45583</v>
      </c>
      <c r="G133" s="113" t="str">
        <f t="shared" si="2"/>
        <v>vom 01.01.2024 bis 18.10.2024</v>
      </c>
      <c r="H133" s="109"/>
      <c r="I133" s="109"/>
    </row>
    <row r="134" spans="1:9" x14ac:dyDescent="0.3">
      <c r="A134" s="25">
        <v>130904</v>
      </c>
      <c r="B134" s="24" t="s">
        <v>313</v>
      </c>
      <c r="C134" s="88">
        <v>10</v>
      </c>
      <c r="D134" s="88" t="s">
        <v>358</v>
      </c>
      <c r="E134" s="90">
        <f>VLOOKUP(D134,Fristen!$A$2:$B$10,2,FALSE)</f>
        <v>45292</v>
      </c>
      <c r="F134" s="90">
        <f>VLOOKUP(D134,Fristen!$A$2:$C$10,3,FALSE)</f>
        <v>45583</v>
      </c>
      <c r="G134" s="113" t="str">
        <f t="shared" si="2"/>
        <v>vom 01.01.2024 bis 18.10.2024</v>
      </c>
      <c r="H134" s="109"/>
      <c r="I134" s="109"/>
    </row>
    <row r="135" spans="1:9" x14ac:dyDescent="0.3">
      <c r="A135" s="25">
        <v>111650</v>
      </c>
      <c r="B135" s="24" t="s">
        <v>61</v>
      </c>
      <c r="C135" s="88">
        <v>54</v>
      </c>
      <c r="D135" s="88" t="s">
        <v>358</v>
      </c>
      <c r="E135" s="90">
        <f>VLOOKUP(D135,Fristen!$A$2:$B$10,2,FALSE)</f>
        <v>45292</v>
      </c>
      <c r="F135" s="90">
        <f>VLOOKUP(D135,Fristen!$A$2:$C$10,3,FALSE)</f>
        <v>45583</v>
      </c>
      <c r="G135" s="113" t="str">
        <f t="shared" si="2"/>
        <v>vom 01.01.2024 bis 18.10.2024</v>
      </c>
      <c r="H135" s="109"/>
      <c r="I135" s="109"/>
    </row>
    <row r="136" spans="1:9" x14ac:dyDescent="0.3">
      <c r="A136" s="25">
        <v>120420</v>
      </c>
      <c r="B136" s="24" t="s">
        <v>140</v>
      </c>
      <c r="C136" s="88">
        <v>75</v>
      </c>
      <c r="D136" s="88" t="s">
        <v>361</v>
      </c>
      <c r="E136" s="90">
        <f>VLOOKUP(D136,Fristen!$A$2:$B$10,2,FALSE)</f>
        <v>45292</v>
      </c>
      <c r="F136" s="90">
        <f>VLOOKUP(D136,Fristen!$A$2:$C$10,3,FALSE)</f>
        <v>45583</v>
      </c>
      <c r="G136" s="113" t="str">
        <f t="shared" si="2"/>
        <v>vom 01.01.2024 bis 18.10.2024</v>
      </c>
      <c r="H136" s="109"/>
      <c r="I136" s="109"/>
    </row>
    <row r="137" spans="1:9" x14ac:dyDescent="0.3">
      <c r="A137" s="25">
        <v>400683</v>
      </c>
      <c r="B137" s="24" t="s">
        <v>150</v>
      </c>
      <c r="C137" s="88">
        <v>29</v>
      </c>
      <c r="D137" s="88" t="s">
        <v>359</v>
      </c>
      <c r="E137" s="90">
        <f>VLOOKUP(D137,Fristen!$A$2:$B$10,2,FALSE)</f>
        <v>45292</v>
      </c>
      <c r="F137" s="90">
        <f>VLOOKUP(D137,Fristen!$A$2:$C$10,3,FALSE)</f>
        <v>45583</v>
      </c>
      <c r="G137" s="113" t="str">
        <f t="shared" si="2"/>
        <v>vom 01.01.2024 bis 18.10.2024</v>
      </c>
      <c r="H137" s="109"/>
      <c r="I137" s="109"/>
    </row>
    <row r="138" spans="1:9" x14ac:dyDescent="0.3">
      <c r="A138" s="25">
        <v>130850</v>
      </c>
      <c r="B138" s="24" t="s">
        <v>314</v>
      </c>
      <c r="C138" s="88">
        <v>41</v>
      </c>
      <c r="D138" s="88" t="s">
        <v>358</v>
      </c>
      <c r="E138" s="90">
        <f>VLOOKUP(D138,Fristen!$A$2:$B$10,2,FALSE)</f>
        <v>45292</v>
      </c>
      <c r="F138" s="90">
        <f>VLOOKUP(D138,Fristen!$A$2:$C$10,3,FALSE)</f>
        <v>45583</v>
      </c>
      <c r="G138" s="113" t="str">
        <f t="shared" si="2"/>
        <v>vom 01.01.2024 bis 18.10.2024</v>
      </c>
      <c r="H138" s="109"/>
      <c r="I138" s="109"/>
    </row>
    <row r="139" spans="1:9" x14ac:dyDescent="0.3">
      <c r="A139" s="25">
        <v>120686</v>
      </c>
      <c r="B139" s="24" t="s">
        <v>149</v>
      </c>
      <c r="C139" s="88">
        <v>86</v>
      </c>
      <c r="D139" s="88" t="s">
        <v>361</v>
      </c>
      <c r="E139" s="90">
        <f>VLOOKUP(D139,Fristen!$A$2:$B$10,2,FALSE)</f>
        <v>45292</v>
      </c>
      <c r="F139" s="90">
        <f>VLOOKUP(D139,Fristen!$A$2:$C$10,3,FALSE)</f>
        <v>45583</v>
      </c>
      <c r="G139" s="113" t="str">
        <f t="shared" si="2"/>
        <v>vom 01.01.2024 bis 18.10.2024</v>
      </c>
      <c r="H139" s="109"/>
      <c r="I139" s="109"/>
    </row>
    <row r="140" spans="1:9" x14ac:dyDescent="0.3">
      <c r="A140" s="25">
        <v>180166</v>
      </c>
      <c r="B140" s="24" t="s">
        <v>315</v>
      </c>
      <c r="C140" s="88">
        <v>25</v>
      </c>
      <c r="D140" s="88" t="s">
        <v>358</v>
      </c>
      <c r="E140" s="90">
        <f>VLOOKUP(D140,Fristen!$A$2:$B$10,2,FALSE)</f>
        <v>45292</v>
      </c>
      <c r="F140" s="90">
        <f>VLOOKUP(D140,Fristen!$A$2:$C$10,3,FALSE)</f>
        <v>45583</v>
      </c>
      <c r="G140" s="113" t="str">
        <f t="shared" si="2"/>
        <v>vom 01.01.2024 bis 18.10.2024</v>
      </c>
      <c r="H140" s="109"/>
      <c r="I140" s="109"/>
    </row>
    <row r="141" spans="1:9" x14ac:dyDescent="0.3">
      <c r="A141" s="25">
        <v>111491</v>
      </c>
      <c r="B141" s="24" t="s">
        <v>74</v>
      </c>
      <c r="C141" s="88">
        <v>48</v>
      </c>
      <c r="D141" s="88" t="s">
        <v>358</v>
      </c>
      <c r="E141" s="90">
        <f>VLOOKUP(D141,Fristen!$A$2:$B$10,2,FALSE)</f>
        <v>45292</v>
      </c>
      <c r="F141" s="90">
        <f>VLOOKUP(D141,Fristen!$A$2:$C$10,3,FALSE)</f>
        <v>45583</v>
      </c>
      <c r="G141" s="113" t="str">
        <f t="shared" si="2"/>
        <v>vom 01.01.2024 bis 18.10.2024</v>
      </c>
      <c r="H141" s="109"/>
      <c r="I141" s="109"/>
    </row>
    <row r="142" spans="1:9" x14ac:dyDescent="0.3">
      <c r="A142" s="25">
        <v>111168</v>
      </c>
      <c r="B142" s="24" t="s">
        <v>55</v>
      </c>
      <c r="C142" s="88">
        <v>49</v>
      </c>
      <c r="D142" s="88" t="s">
        <v>358</v>
      </c>
      <c r="E142" s="90">
        <f>VLOOKUP(D142,Fristen!$A$2:$B$10,2,FALSE)</f>
        <v>45292</v>
      </c>
      <c r="F142" s="90">
        <f>VLOOKUP(D142,Fristen!$A$2:$C$10,3,FALSE)</f>
        <v>45583</v>
      </c>
      <c r="G142" s="113" t="str">
        <f t="shared" si="2"/>
        <v>vom 01.01.2024 bis 18.10.2024</v>
      </c>
      <c r="H142" s="109"/>
      <c r="I142" s="109"/>
    </row>
    <row r="143" spans="1:9" x14ac:dyDescent="0.3">
      <c r="A143" s="25">
        <v>401444</v>
      </c>
      <c r="B143" s="24" t="s">
        <v>154</v>
      </c>
      <c r="C143" s="88">
        <v>14</v>
      </c>
      <c r="D143" s="88" t="s">
        <v>359</v>
      </c>
      <c r="E143" s="90">
        <f>VLOOKUP(D143,Fristen!$A$2:$B$10,2,FALSE)</f>
        <v>45292</v>
      </c>
      <c r="F143" s="90">
        <f>VLOOKUP(D143,Fristen!$A$2:$C$10,3,FALSE)</f>
        <v>45583</v>
      </c>
      <c r="G143" s="113" t="str">
        <f t="shared" si="2"/>
        <v>vom 01.01.2024 bis 18.10.2024</v>
      </c>
      <c r="H143" s="109"/>
      <c r="I143" s="109"/>
    </row>
    <row r="144" spans="1:9" x14ac:dyDescent="0.3">
      <c r="A144" s="25">
        <v>130448</v>
      </c>
      <c r="B144" s="24" t="s">
        <v>118</v>
      </c>
      <c r="C144" s="88">
        <v>72</v>
      </c>
      <c r="D144" s="88" t="s">
        <v>358</v>
      </c>
      <c r="E144" s="90">
        <f>VLOOKUP(D144,Fristen!$A$2:$B$10,2,FALSE)</f>
        <v>45292</v>
      </c>
      <c r="F144" s="90">
        <f>VLOOKUP(D144,Fristen!$A$2:$C$10,3,FALSE)</f>
        <v>45583</v>
      </c>
      <c r="G144" s="113" t="str">
        <f t="shared" si="2"/>
        <v>vom 01.01.2024 bis 18.10.2024</v>
      </c>
      <c r="H144" s="109"/>
      <c r="I144" s="109"/>
    </row>
    <row r="145" spans="1:9" x14ac:dyDescent="0.3">
      <c r="A145" s="25">
        <v>121058</v>
      </c>
      <c r="B145" s="24" t="s">
        <v>165</v>
      </c>
      <c r="C145" s="88">
        <v>106</v>
      </c>
      <c r="D145" s="88" t="s">
        <v>361</v>
      </c>
      <c r="E145" s="90">
        <f>VLOOKUP(D145,Fristen!$A$2:$B$10,2,FALSE)</f>
        <v>45292</v>
      </c>
      <c r="F145" s="90">
        <f>VLOOKUP(D145,Fristen!$A$2:$C$10,3,FALSE)</f>
        <v>45583</v>
      </c>
      <c r="G145" s="113" t="str">
        <f t="shared" si="2"/>
        <v>vom 01.01.2024 bis 18.10.2024</v>
      </c>
      <c r="H145" s="109"/>
      <c r="I145" s="109"/>
    </row>
    <row r="146" spans="1:9" x14ac:dyDescent="0.3">
      <c r="A146" s="25">
        <v>400130</v>
      </c>
      <c r="B146" s="24" t="s">
        <v>187</v>
      </c>
      <c r="C146" s="88">
        <v>19</v>
      </c>
      <c r="D146" s="88" t="s">
        <v>359</v>
      </c>
      <c r="E146" s="90">
        <f>VLOOKUP(D146,Fristen!$A$2:$B$10,2,FALSE)</f>
        <v>45292</v>
      </c>
      <c r="F146" s="90">
        <f>VLOOKUP(D146,Fristen!$A$2:$C$10,3,FALSE)</f>
        <v>45583</v>
      </c>
      <c r="G146" s="113" t="str">
        <f t="shared" si="2"/>
        <v>vom 01.01.2024 bis 18.10.2024</v>
      </c>
      <c r="H146" s="109"/>
      <c r="I146" s="109"/>
    </row>
    <row r="147" spans="1:9" x14ac:dyDescent="0.3">
      <c r="A147" s="25">
        <v>120390</v>
      </c>
      <c r="B147" s="24" t="s">
        <v>137</v>
      </c>
      <c r="C147" s="88">
        <v>111</v>
      </c>
      <c r="D147" s="88" t="s">
        <v>361</v>
      </c>
      <c r="E147" s="90">
        <f>VLOOKUP(D147,Fristen!$A$2:$B$10,2,FALSE)</f>
        <v>45292</v>
      </c>
      <c r="F147" s="90">
        <f>VLOOKUP(D147,Fristen!$A$2:$C$10,3,FALSE)</f>
        <v>45583</v>
      </c>
      <c r="G147" s="113" t="str">
        <f t="shared" si="2"/>
        <v>vom 01.01.2024 bis 18.10.2024</v>
      </c>
      <c r="H147" s="109"/>
      <c r="I147" s="109"/>
    </row>
    <row r="148" spans="1:9" x14ac:dyDescent="0.3">
      <c r="A148" s="25">
        <v>121174</v>
      </c>
      <c r="B148" s="24" t="s">
        <v>169</v>
      </c>
      <c r="C148" s="88">
        <v>50</v>
      </c>
      <c r="D148" s="88" t="s">
        <v>361</v>
      </c>
      <c r="E148" s="90">
        <f>VLOOKUP(D148,Fristen!$A$2:$B$10,2,FALSE)</f>
        <v>45292</v>
      </c>
      <c r="F148" s="90">
        <f>VLOOKUP(D148,Fristen!$A$2:$C$10,3,FALSE)</f>
        <v>45583</v>
      </c>
      <c r="G148" s="113" t="str">
        <f t="shared" si="2"/>
        <v>vom 01.01.2024 bis 18.10.2024</v>
      </c>
      <c r="H148" s="109"/>
      <c r="I148" s="109"/>
    </row>
    <row r="149" spans="1:9" x14ac:dyDescent="0.3">
      <c r="A149" s="25">
        <v>400579</v>
      </c>
      <c r="B149" s="24" t="s">
        <v>189</v>
      </c>
      <c r="C149" s="88">
        <v>19</v>
      </c>
      <c r="D149" s="88" t="s">
        <v>359</v>
      </c>
      <c r="E149" s="90">
        <f>VLOOKUP(D149,Fristen!$A$2:$B$10,2,FALSE)</f>
        <v>45292</v>
      </c>
      <c r="F149" s="90">
        <f>VLOOKUP(D149,Fristen!$A$2:$C$10,3,FALSE)</f>
        <v>45583</v>
      </c>
      <c r="G149" s="113" t="str">
        <f t="shared" si="2"/>
        <v>vom 01.01.2024 bis 18.10.2024</v>
      </c>
      <c r="H149" s="109"/>
      <c r="I149" s="109"/>
    </row>
    <row r="150" spans="1:9" x14ac:dyDescent="0.3">
      <c r="A150" s="25">
        <v>111144</v>
      </c>
      <c r="B150" s="24" t="s">
        <v>63</v>
      </c>
      <c r="C150" s="88">
        <v>96</v>
      </c>
      <c r="D150" s="88" t="s">
        <v>358</v>
      </c>
      <c r="E150" s="90">
        <f>VLOOKUP(D150,Fristen!$A$2:$B$10,2,FALSE)</f>
        <v>45292</v>
      </c>
      <c r="F150" s="90">
        <f>VLOOKUP(D150,Fristen!$A$2:$C$10,3,FALSE)</f>
        <v>45583</v>
      </c>
      <c r="G150" s="113" t="str">
        <f t="shared" si="2"/>
        <v>vom 01.01.2024 bis 18.10.2024</v>
      </c>
      <c r="H150" s="109"/>
      <c r="I150" s="109"/>
    </row>
    <row r="151" spans="1:9" x14ac:dyDescent="0.3">
      <c r="A151" s="25">
        <v>180154</v>
      </c>
      <c r="B151" s="24" t="s">
        <v>316</v>
      </c>
      <c r="C151" s="88">
        <v>54</v>
      </c>
      <c r="D151" s="88" t="s">
        <v>358</v>
      </c>
      <c r="E151" s="90">
        <f>VLOOKUP(D151,Fristen!$A$2:$B$10,2,FALSE)</f>
        <v>45292</v>
      </c>
      <c r="F151" s="90">
        <f>VLOOKUP(D151,Fristen!$A$2:$C$10,3,FALSE)</f>
        <v>45583</v>
      </c>
      <c r="G151" s="113" t="str">
        <f t="shared" si="2"/>
        <v>vom 01.01.2024 bis 18.10.2024</v>
      </c>
      <c r="H151" s="109"/>
      <c r="I151" s="109"/>
    </row>
    <row r="152" spans="1:9" x14ac:dyDescent="0.3">
      <c r="A152" s="25">
        <v>120674</v>
      </c>
      <c r="B152" s="24" t="s">
        <v>107</v>
      </c>
      <c r="C152" s="88">
        <v>108</v>
      </c>
      <c r="D152" s="88" t="s">
        <v>361</v>
      </c>
      <c r="E152" s="90">
        <f>VLOOKUP(D152,Fristen!$A$2:$B$10,2,FALSE)</f>
        <v>45292</v>
      </c>
      <c r="F152" s="90">
        <f>VLOOKUP(D152,Fristen!$A$2:$C$10,3,FALSE)</f>
        <v>45583</v>
      </c>
      <c r="G152" s="113" t="str">
        <f t="shared" si="2"/>
        <v>vom 01.01.2024 bis 18.10.2024</v>
      </c>
      <c r="H152" s="109"/>
      <c r="I152" s="109"/>
    </row>
    <row r="153" spans="1:9" x14ac:dyDescent="0.3">
      <c r="A153" s="25">
        <v>111090</v>
      </c>
      <c r="B153" s="24" t="s">
        <v>54</v>
      </c>
      <c r="C153" s="88">
        <v>100</v>
      </c>
      <c r="D153" s="88" t="s">
        <v>358</v>
      </c>
      <c r="E153" s="90">
        <f>VLOOKUP(D153,Fristen!$A$2:$B$10,2,FALSE)</f>
        <v>45292</v>
      </c>
      <c r="F153" s="90">
        <f>VLOOKUP(D153,Fristen!$A$2:$C$10,3,FALSE)</f>
        <v>45583</v>
      </c>
      <c r="G153" s="113" t="str">
        <f t="shared" si="2"/>
        <v>vom 01.01.2024 bis 18.10.2024</v>
      </c>
      <c r="H153" s="109"/>
      <c r="I153" s="109"/>
    </row>
    <row r="154" spans="1:9" x14ac:dyDescent="0.3">
      <c r="A154" s="25">
        <v>180026</v>
      </c>
      <c r="B154" s="24" t="s">
        <v>185</v>
      </c>
      <c r="C154" s="88">
        <v>50</v>
      </c>
      <c r="D154" s="88" t="s">
        <v>358</v>
      </c>
      <c r="E154" s="90">
        <f>VLOOKUP(D154,Fristen!$A$2:$B$10,2,FALSE)</f>
        <v>45292</v>
      </c>
      <c r="F154" s="90">
        <f>VLOOKUP(D154,Fristen!$A$2:$C$10,3,FALSE)</f>
        <v>45583</v>
      </c>
      <c r="G154" s="113" t="str">
        <f t="shared" si="2"/>
        <v>vom 01.01.2024 bis 18.10.2024</v>
      </c>
      <c r="H154" s="109"/>
      <c r="I154" s="109"/>
    </row>
    <row r="155" spans="1:9" x14ac:dyDescent="0.3">
      <c r="A155" s="25">
        <v>120352</v>
      </c>
      <c r="B155" s="24" t="s">
        <v>317</v>
      </c>
      <c r="C155" s="88">
        <v>81</v>
      </c>
      <c r="D155" s="88" t="s">
        <v>361</v>
      </c>
      <c r="E155" s="90">
        <f>VLOOKUP(D155,Fristen!$A$2:$B$10,2,FALSE)</f>
        <v>45292</v>
      </c>
      <c r="F155" s="90">
        <f>VLOOKUP(D155,Fristen!$A$2:$C$10,3,FALSE)</f>
        <v>45583</v>
      </c>
      <c r="G155" s="113" t="str">
        <f t="shared" si="2"/>
        <v>vom 01.01.2024 bis 18.10.2024</v>
      </c>
      <c r="H155" s="109"/>
      <c r="I155" s="109"/>
    </row>
    <row r="156" spans="1:9" x14ac:dyDescent="0.3">
      <c r="A156" s="25">
        <v>112513</v>
      </c>
      <c r="B156" s="24" t="s">
        <v>81</v>
      </c>
      <c r="C156" s="88">
        <v>75</v>
      </c>
      <c r="D156" s="88" t="s">
        <v>358</v>
      </c>
      <c r="E156" s="90">
        <f>VLOOKUP(D156,Fristen!$A$2:$B$10,2,FALSE)</f>
        <v>45292</v>
      </c>
      <c r="F156" s="90">
        <f>VLOOKUP(D156,Fristen!$A$2:$C$10,3,FALSE)</f>
        <v>45583</v>
      </c>
      <c r="G156" s="113" t="str">
        <f t="shared" si="2"/>
        <v>vom 01.01.2024 bis 18.10.2024</v>
      </c>
      <c r="H156" s="109"/>
      <c r="I156" s="109"/>
    </row>
    <row r="157" spans="1:9" x14ac:dyDescent="0.3">
      <c r="A157" s="25">
        <v>401055</v>
      </c>
      <c r="B157" s="24" t="s">
        <v>163</v>
      </c>
      <c r="C157" s="88">
        <v>14</v>
      </c>
      <c r="D157" s="88" t="s">
        <v>359</v>
      </c>
      <c r="E157" s="90">
        <f>VLOOKUP(D157,Fristen!$A$2:$B$10,2,FALSE)</f>
        <v>45292</v>
      </c>
      <c r="F157" s="90">
        <f>VLOOKUP(D157,Fristen!$A$2:$C$10,3,FALSE)</f>
        <v>45583</v>
      </c>
      <c r="G157" s="113" t="str">
        <f t="shared" si="2"/>
        <v>vom 01.01.2024 bis 18.10.2024</v>
      </c>
      <c r="H157" s="109"/>
      <c r="I157" s="109"/>
    </row>
    <row r="158" spans="1:9" x14ac:dyDescent="0.3">
      <c r="A158" s="25">
        <v>112630</v>
      </c>
      <c r="B158" s="24" t="s">
        <v>84</v>
      </c>
      <c r="C158" s="88">
        <v>102</v>
      </c>
      <c r="D158" s="88" t="s">
        <v>360</v>
      </c>
      <c r="E158" s="90">
        <f>VLOOKUP(D158,Fristen!$A$2:$B$10,2,FALSE)</f>
        <v>45292</v>
      </c>
      <c r="F158" s="90">
        <f>VLOOKUP(D158,Fristen!$A$2:$C$10,3,FALSE)</f>
        <v>45583</v>
      </c>
      <c r="G158" s="113" t="str">
        <f t="shared" si="2"/>
        <v>vom 01.01.2024 bis 18.10.2024</v>
      </c>
      <c r="H158" s="109"/>
      <c r="I158" s="109"/>
    </row>
    <row r="159" spans="1:9" x14ac:dyDescent="0.3">
      <c r="A159" s="25">
        <v>112616</v>
      </c>
      <c r="B159" s="24" t="s">
        <v>83</v>
      </c>
      <c r="C159" s="88">
        <v>102</v>
      </c>
      <c r="D159" s="88" t="s">
        <v>358</v>
      </c>
      <c r="E159" s="90">
        <f>VLOOKUP(D159,Fristen!$A$2:$B$10,2,FALSE)</f>
        <v>45292</v>
      </c>
      <c r="F159" s="90">
        <f>VLOOKUP(D159,Fristen!$A$2:$C$10,3,FALSE)</f>
        <v>45583</v>
      </c>
      <c r="G159" s="113" t="str">
        <f t="shared" si="2"/>
        <v>vom 01.01.2024 bis 18.10.2024</v>
      </c>
      <c r="H159" s="109"/>
      <c r="I159" s="109"/>
    </row>
    <row r="160" spans="1:9" x14ac:dyDescent="0.3">
      <c r="A160" s="25">
        <v>113499</v>
      </c>
      <c r="B160" s="24" t="s">
        <v>318</v>
      </c>
      <c r="C160" s="88">
        <v>69</v>
      </c>
      <c r="D160" s="88" t="s">
        <v>360</v>
      </c>
      <c r="E160" s="90">
        <f>VLOOKUP(D160,Fristen!$A$2:$B$10,2,FALSE)</f>
        <v>45292</v>
      </c>
      <c r="F160" s="90">
        <f>VLOOKUP(D160,Fristen!$A$2:$C$10,3,FALSE)</f>
        <v>45583</v>
      </c>
      <c r="G160" s="113" t="str">
        <f t="shared" si="2"/>
        <v>vom 01.01.2024 bis 18.10.2024</v>
      </c>
      <c r="H160" s="109"/>
      <c r="I160" s="109"/>
    </row>
    <row r="161" spans="1:9" x14ac:dyDescent="0.3">
      <c r="A161" s="25">
        <v>112586</v>
      </c>
      <c r="B161" s="24" t="s">
        <v>99</v>
      </c>
      <c r="C161" s="88">
        <v>75</v>
      </c>
      <c r="D161" s="88" t="s">
        <v>358</v>
      </c>
      <c r="E161" s="90">
        <f>VLOOKUP(D161,Fristen!$A$2:$B$10,2,FALSE)</f>
        <v>45292</v>
      </c>
      <c r="F161" s="90">
        <f>VLOOKUP(D161,Fristen!$A$2:$C$10,3,FALSE)</f>
        <v>45583</v>
      </c>
      <c r="G161" s="113" t="str">
        <f t="shared" si="2"/>
        <v>vom 01.01.2024 bis 18.10.2024</v>
      </c>
      <c r="H161" s="109"/>
      <c r="I161" s="109"/>
    </row>
    <row r="162" spans="1:9" x14ac:dyDescent="0.3">
      <c r="A162" s="25">
        <v>121319</v>
      </c>
      <c r="B162" s="24" t="s">
        <v>319</v>
      </c>
      <c r="C162" s="88">
        <v>54</v>
      </c>
      <c r="D162" s="88" t="s">
        <v>361</v>
      </c>
      <c r="E162" s="90">
        <f>VLOOKUP(D162,Fristen!$A$2:$B$10,2,FALSE)</f>
        <v>45292</v>
      </c>
      <c r="F162" s="90">
        <f>VLOOKUP(D162,Fristen!$A$2:$C$10,3,FALSE)</f>
        <v>45583</v>
      </c>
      <c r="G162" s="113" t="str">
        <f t="shared" si="2"/>
        <v>vom 01.01.2024 bis 18.10.2024</v>
      </c>
      <c r="H162" s="109"/>
      <c r="I162" s="109"/>
    </row>
    <row r="163" spans="1:9" x14ac:dyDescent="0.3">
      <c r="A163" s="25">
        <v>121368</v>
      </c>
      <c r="B163" s="24" t="s">
        <v>177</v>
      </c>
      <c r="C163" s="88">
        <v>108</v>
      </c>
      <c r="D163" s="88" t="s">
        <v>361</v>
      </c>
      <c r="E163" s="90">
        <f>VLOOKUP(D163,Fristen!$A$2:$B$10,2,FALSE)</f>
        <v>45292</v>
      </c>
      <c r="F163" s="90">
        <f>VLOOKUP(D163,Fristen!$A$2:$C$10,3,FALSE)</f>
        <v>45583</v>
      </c>
      <c r="G163" s="113" t="str">
        <f t="shared" si="2"/>
        <v>vom 01.01.2024 bis 18.10.2024</v>
      </c>
      <c r="H163" s="109"/>
      <c r="I163" s="109"/>
    </row>
    <row r="164" spans="1:9" x14ac:dyDescent="0.3">
      <c r="A164" s="25">
        <v>110942</v>
      </c>
      <c r="B164" s="24" t="s">
        <v>49</v>
      </c>
      <c r="C164" s="88">
        <v>51</v>
      </c>
      <c r="D164" s="88" t="s">
        <v>358</v>
      </c>
      <c r="E164" s="90">
        <f>VLOOKUP(D164,Fristen!$A$2:$B$10,2,FALSE)</f>
        <v>45292</v>
      </c>
      <c r="F164" s="90">
        <f>VLOOKUP(D164,Fristen!$A$2:$C$10,3,FALSE)</f>
        <v>45583</v>
      </c>
      <c r="G164" s="113" t="str">
        <f t="shared" si="2"/>
        <v>vom 01.01.2024 bis 18.10.2024</v>
      </c>
      <c r="H164" s="109"/>
      <c r="I164" s="109"/>
    </row>
    <row r="165" spans="1:9" x14ac:dyDescent="0.3">
      <c r="A165" s="25">
        <v>110991</v>
      </c>
      <c r="B165" s="24" t="s">
        <v>53</v>
      </c>
      <c r="C165" s="88">
        <v>72</v>
      </c>
      <c r="D165" s="88" t="s">
        <v>358</v>
      </c>
      <c r="E165" s="90">
        <f>VLOOKUP(D165,Fristen!$A$2:$B$10,2,FALSE)</f>
        <v>45292</v>
      </c>
      <c r="F165" s="90">
        <f>VLOOKUP(D165,Fristen!$A$2:$C$10,3,FALSE)</f>
        <v>45583</v>
      </c>
      <c r="G165" s="113" t="str">
        <f t="shared" si="2"/>
        <v>vom 01.01.2024 bis 18.10.2024</v>
      </c>
      <c r="H165" s="109"/>
      <c r="I165" s="109"/>
    </row>
    <row r="166" spans="1:9" x14ac:dyDescent="0.3">
      <c r="A166" s="25">
        <v>120327</v>
      </c>
      <c r="B166" s="24" t="s">
        <v>136</v>
      </c>
      <c r="C166" s="88">
        <v>81</v>
      </c>
      <c r="D166" s="88" t="s">
        <v>361</v>
      </c>
      <c r="E166" s="90">
        <f>VLOOKUP(D166,Fristen!$A$2:$B$10,2,FALSE)</f>
        <v>45292</v>
      </c>
      <c r="F166" s="90">
        <f>VLOOKUP(D166,Fristen!$A$2:$C$10,3,FALSE)</f>
        <v>45583</v>
      </c>
      <c r="G166" s="113" t="str">
        <f t="shared" si="2"/>
        <v>vom 01.01.2024 bis 18.10.2024</v>
      </c>
      <c r="H166" s="109"/>
      <c r="I166" s="109"/>
    </row>
    <row r="167" spans="1:9" x14ac:dyDescent="0.3">
      <c r="A167" s="25">
        <v>110012</v>
      </c>
      <c r="B167" s="24" t="s">
        <v>320</v>
      </c>
      <c r="C167" s="88">
        <v>72</v>
      </c>
      <c r="D167" s="88" t="s">
        <v>358</v>
      </c>
      <c r="E167" s="90">
        <f>VLOOKUP(D167,Fristen!$A$2:$B$10,2,FALSE)</f>
        <v>45292</v>
      </c>
      <c r="F167" s="90">
        <f>VLOOKUP(D167,Fristen!$A$2:$C$10,3,FALSE)</f>
        <v>45583</v>
      </c>
      <c r="G167" s="113" t="str">
        <f t="shared" si="2"/>
        <v>vom 01.01.2024 bis 18.10.2024</v>
      </c>
      <c r="H167" s="109"/>
      <c r="I167" s="109"/>
    </row>
    <row r="168" spans="1:9" x14ac:dyDescent="0.3">
      <c r="A168" s="25">
        <v>120017</v>
      </c>
      <c r="B168" s="24" t="s">
        <v>321</v>
      </c>
      <c r="C168" s="88">
        <v>81</v>
      </c>
      <c r="D168" s="88" t="s">
        <v>361</v>
      </c>
      <c r="E168" s="90">
        <f>VLOOKUP(D168,Fristen!$A$2:$B$10,2,FALSE)</f>
        <v>45292</v>
      </c>
      <c r="F168" s="90">
        <f>VLOOKUP(D168,Fristen!$A$2:$C$10,3,FALSE)</f>
        <v>45583</v>
      </c>
      <c r="G168" s="113" t="str">
        <f t="shared" si="2"/>
        <v>vom 01.01.2024 bis 18.10.2024</v>
      </c>
      <c r="H168" s="109"/>
      <c r="I168" s="109"/>
    </row>
    <row r="169" spans="1:9" x14ac:dyDescent="0.3">
      <c r="A169" s="25">
        <v>130187</v>
      </c>
      <c r="B169" s="24" t="s">
        <v>112</v>
      </c>
      <c r="C169" s="88">
        <v>96</v>
      </c>
      <c r="D169" s="88" t="s">
        <v>358</v>
      </c>
      <c r="E169" s="90">
        <f>VLOOKUP(D169,Fristen!$A$2:$B$10,2,FALSE)</f>
        <v>45292</v>
      </c>
      <c r="F169" s="90">
        <f>VLOOKUP(D169,Fristen!$A$2:$C$10,3,FALSE)</f>
        <v>45583</v>
      </c>
      <c r="G169" s="113" t="str">
        <f t="shared" si="2"/>
        <v>vom 01.01.2024 bis 18.10.2024</v>
      </c>
      <c r="H169" s="109"/>
      <c r="I169" s="109"/>
    </row>
    <row r="170" spans="1:9" x14ac:dyDescent="0.3">
      <c r="A170" s="25">
        <v>120200</v>
      </c>
      <c r="B170" s="24" t="s">
        <v>322</v>
      </c>
      <c r="C170" s="88">
        <v>82</v>
      </c>
      <c r="D170" s="88" t="s">
        <v>361</v>
      </c>
      <c r="E170" s="90">
        <f>VLOOKUP(D170,Fristen!$A$2:$B$10,2,FALSE)</f>
        <v>45292</v>
      </c>
      <c r="F170" s="90">
        <f>VLOOKUP(D170,Fristen!$A$2:$C$10,3,FALSE)</f>
        <v>45583</v>
      </c>
      <c r="G170" s="113" t="str">
        <f t="shared" si="2"/>
        <v>vom 01.01.2024 bis 18.10.2024</v>
      </c>
      <c r="H170" s="109"/>
      <c r="I170" s="109"/>
    </row>
    <row r="171" spans="1:9" x14ac:dyDescent="0.3">
      <c r="A171" s="25">
        <v>120157</v>
      </c>
      <c r="B171" s="24" t="s">
        <v>323</v>
      </c>
      <c r="C171" s="88">
        <v>77</v>
      </c>
      <c r="D171" s="88" t="s">
        <v>361</v>
      </c>
      <c r="E171" s="90">
        <f>VLOOKUP(D171,Fristen!$A$2:$B$10,2,FALSE)</f>
        <v>45292</v>
      </c>
      <c r="F171" s="90">
        <f>VLOOKUP(D171,Fristen!$A$2:$C$10,3,FALSE)</f>
        <v>45583</v>
      </c>
      <c r="G171" s="113" t="str">
        <f t="shared" si="2"/>
        <v>vom 01.01.2024 bis 18.10.2024</v>
      </c>
      <c r="H171" s="109"/>
      <c r="I171" s="109"/>
    </row>
    <row r="172" spans="1:9" x14ac:dyDescent="0.3">
      <c r="A172" s="25">
        <v>121320</v>
      </c>
      <c r="B172" s="24" t="s">
        <v>324</v>
      </c>
      <c r="C172" s="88">
        <v>56</v>
      </c>
      <c r="D172" s="88" t="s">
        <v>361</v>
      </c>
      <c r="E172" s="90">
        <f>VLOOKUP(D172,Fristen!$A$2:$B$10,2,FALSE)</f>
        <v>45292</v>
      </c>
      <c r="F172" s="90">
        <f>VLOOKUP(D172,Fristen!$A$2:$C$10,3,FALSE)</f>
        <v>45583</v>
      </c>
      <c r="G172" s="113" t="str">
        <f t="shared" si="2"/>
        <v>vom 01.01.2024 bis 18.10.2024</v>
      </c>
      <c r="H172" s="109"/>
      <c r="I172" s="109"/>
    </row>
    <row r="173" spans="1:9" x14ac:dyDescent="0.3">
      <c r="A173" s="25">
        <v>180300</v>
      </c>
      <c r="B173" s="24" t="s">
        <v>133</v>
      </c>
      <c r="C173" s="88">
        <v>81</v>
      </c>
      <c r="D173" s="88" t="s">
        <v>358</v>
      </c>
      <c r="E173" s="90">
        <f>VLOOKUP(D173,Fristen!$A$2:$B$10,2,FALSE)</f>
        <v>45292</v>
      </c>
      <c r="F173" s="90">
        <f>VLOOKUP(D173,Fristen!$A$2:$C$10,3,FALSE)</f>
        <v>45583</v>
      </c>
      <c r="G173" s="113" t="str">
        <f t="shared" si="2"/>
        <v>vom 01.01.2024 bis 18.10.2024</v>
      </c>
      <c r="H173" s="109"/>
      <c r="I173" s="109"/>
    </row>
    <row r="174" spans="1:9" x14ac:dyDescent="0.3">
      <c r="A174" s="25">
        <v>180361</v>
      </c>
      <c r="B174" s="24" t="s">
        <v>325</v>
      </c>
      <c r="C174" s="88">
        <v>23</v>
      </c>
      <c r="D174" s="88" t="s">
        <v>358</v>
      </c>
      <c r="E174" s="90">
        <f>VLOOKUP(D174,Fristen!$A$2:$B$10,2,FALSE)</f>
        <v>45292</v>
      </c>
      <c r="F174" s="90">
        <f>VLOOKUP(D174,Fristen!$A$2:$C$10,3,FALSE)</f>
        <v>45583</v>
      </c>
      <c r="G174" s="113" t="str">
        <f t="shared" si="2"/>
        <v>vom 01.01.2024 bis 18.10.2024</v>
      </c>
      <c r="H174" s="109"/>
      <c r="I174" s="109"/>
    </row>
    <row r="175" spans="1:9" x14ac:dyDescent="0.3">
      <c r="A175" s="25">
        <v>160076</v>
      </c>
      <c r="B175" s="24" t="s">
        <v>326</v>
      </c>
      <c r="C175" s="88">
        <v>129</v>
      </c>
      <c r="D175" s="88" t="s">
        <v>360</v>
      </c>
      <c r="E175" s="90">
        <f>VLOOKUP(D175,Fristen!$A$2:$B$10,2,FALSE)</f>
        <v>45292</v>
      </c>
      <c r="F175" s="90">
        <f>VLOOKUP(D175,Fristen!$A$2:$C$10,3,FALSE)</f>
        <v>45583</v>
      </c>
      <c r="G175" s="113" t="str">
        <f t="shared" si="2"/>
        <v>vom 01.01.2024 bis 18.10.2024</v>
      </c>
      <c r="H175" s="109"/>
      <c r="I175" s="109"/>
    </row>
    <row r="176" spans="1:9" x14ac:dyDescent="0.3">
      <c r="A176" s="25">
        <v>110516</v>
      </c>
      <c r="B176" s="24" t="s">
        <v>45</v>
      </c>
      <c r="C176" s="88">
        <v>120</v>
      </c>
      <c r="D176" s="88" t="s">
        <v>360</v>
      </c>
      <c r="E176" s="90">
        <f>VLOOKUP(D176,Fristen!$A$2:$B$10,2,FALSE)</f>
        <v>45292</v>
      </c>
      <c r="F176" s="90">
        <f>VLOOKUP(D176,Fristen!$A$2:$C$10,3,FALSE)</f>
        <v>45583</v>
      </c>
      <c r="G176" s="113" t="str">
        <f t="shared" si="2"/>
        <v>vom 01.01.2024 bis 18.10.2024</v>
      </c>
      <c r="H176" s="109"/>
      <c r="I176" s="109"/>
    </row>
    <row r="177" spans="1:9" x14ac:dyDescent="0.3">
      <c r="A177" s="25">
        <v>113244</v>
      </c>
      <c r="B177" s="24" t="s">
        <v>108</v>
      </c>
      <c r="C177" s="88">
        <v>48</v>
      </c>
      <c r="D177" s="88" t="s">
        <v>358</v>
      </c>
      <c r="E177" s="90">
        <f>VLOOKUP(D177,Fristen!$A$2:$B$10,2,FALSE)</f>
        <v>45292</v>
      </c>
      <c r="F177" s="90">
        <f>VLOOKUP(D177,Fristen!$A$2:$C$10,3,FALSE)</f>
        <v>45583</v>
      </c>
      <c r="G177" s="113" t="str">
        <f t="shared" si="2"/>
        <v>vom 01.01.2024 bis 18.10.2024</v>
      </c>
      <c r="H177" s="109"/>
      <c r="I177" s="109"/>
    </row>
    <row r="178" spans="1:9" x14ac:dyDescent="0.3">
      <c r="A178" s="25">
        <v>110619</v>
      </c>
      <c r="B178" s="24" t="s">
        <v>51</v>
      </c>
      <c r="C178" s="88">
        <v>72</v>
      </c>
      <c r="D178" s="88" t="s">
        <v>358</v>
      </c>
      <c r="E178" s="90">
        <f>VLOOKUP(D178,Fristen!$A$2:$B$10,2,FALSE)</f>
        <v>45292</v>
      </c>
      <c r="F178" s="90">
        <f>VLOOKUP(D178,Fristen!$A$2:$C$10,3,FALSE)</f>
        <v>45583</v>
      </c>
      <c r="G178" s="113" t="str">
        <f t="shared" si="2"/>
        <v>vom 01.01.2024 bis 18.10.2024</v>
      </c>
      <c r="H178" s="109"/>
      <c r="I178" s="109"/>
    </row>
    <row r="179" spans="1:9" x14ac:dyDescent="0.3">
      <c r="A179" s="25">
        <v>110565</v>
      </c>
      <c r="B179" s="24" t="s">
        <v>327</v>
      </c>
      <c r="C179" s="88">
        <v>81</v>
      </c>
      <c r="D179" s="88" t="s">
        <v>358</v>
      </c>
      <c r="E179" s="90">
        <f>VLOOKUP(D179,Fristen!$A$2:$B$10,2,FALSE)</f>
        <v>45292</v>
      </c>
      <c r="F179" s="90">
        <f>VLOOKUP(D179,Fristen!$A$2:$C$10,3,FALSE)</f>
        <v>45583</v>
      </c>
      <c r="G179" s="113" t="str">
        <f t="shared" si="2"/>
        <v>vom 01.01.2024 bis 18.10.2024</v>
      </c>
      <c r="H179" s="109"/>
      <c r="I179" s="109"/>
    </row>
    <row r="180" spans="1:9" x14ac:dyDescent="0.3">
      <c r="A180" s="25">
        <v>110127</v>
      </c>
      <c r="B180" s="24" t="s">
        <v>40</v>
      </c>
      <c r="C180" s="88">
        <v>48</v>
      </c>
      <c r="D180" s="88" t="s">
        <v>358</v>
      </c>
      <c r="E180" s="90">
        <f>VLOOKUP(D180,Fristen!$A$2:$B$10,2,FALSE)</f>
        <v>45292</v>
      </c>
      <c r="F180" s="90">
        <f>VLOOKUP(D180,Fristen!$A$2:$C$10,3,FALSE)</f>
        <v>45583</v>
      </c>
      <c r="G180" s="113" t="str">
        <f t="shared" si="2"/>
        <v>vom 01.01.2024 bis 18.10.2024</v>
      </c>
      <c r="H180" s="109"/>
      <c r="I180" s="109"/>
    </row>
    <row r="181" spans="1:9" x14ac:dyDescent="0.3">
      <c r="A181" s="25">
        <v>400981</v>
      </c>
      <c r="B181" s="24" t="s">
        <v>328</v>
      </c>
      <c r="C181" s="88">
        <v>34</v>
      </c>
      <c r="D181" s="88" t="s">
        <v>359</v>
      </c>
      <c r="E181" s="90">
        <f>VLOOKUP(D181,Fristen!$A$2:$B$10,2,FALSE)</f>
        <v>45292</v>
      </c>
      <c r="F181" s="90">
        <f>VLOOKUP(D181,Fristen!$A$2:$C$10,3,FALSE)</f>
        <v>45583</v>
      </c>
      <c r="G181" s="113" t="str">
        <f t="shared" si="2"/>
        <v>vom 01.01.2024 bis 18.10.2024</v>
      </c>
      <c r="H181" s="109"/>
      <c r="I181" s="109"/>
    </row>
    <row r="182" spans="1:9" x14ac:dyDescent="0.3">
      <c r="A182" s="25">
        <v>130643</v>
      </c>
      <c r="B182" s="24" t="s">
        <v>120</v>
      </c>
      <c r="C182" s="88">
        <v>102</v>
      </c>
      <c r="D182" s="88" t="s">
        <v>358</v>
      </c>
      <c r="E182" s="90">
        <f>VLOOKUP(D182,Fristen!$A$2:$B$10,2,FALSE)</f>
        <v>45292</v>
      </c>
      <c r="F182" s="90">
        <f>VLOOKUP(D182,Fristen!$A$2:$C$10,3,FALSE)</f>
        <v>45583</v>
      </c>
      <c r="G182" s="113" t="str">
        <f t="shared" si="2"/>
        <v>vom 01.01.2024 bis 18.10.2024</v>
      </c>
      <c r="H182" s="109"/>
      <c r="I182" s="109"/>
    </row>
    <row r="183" spans="1:9" x14ac:dyDescent="0.3">
      <c r="A183" s="25">
        <v>112410</v>
      </c>
      <c r="B183" s="24" t="s">
        <v>79</v>
      </c>
      <c r="C183" s="88">
        <v>48</v>
      </c>
      <c r="D183" s="88" t="s">
        <v>358</v>
      </c>
      <c r="E183" s="90">
        <f>VLOOKUP(D183,Fristen!$A$2:$B$10,2,FALSE)</f>
        <v>45292</v>
      </c>
      <c r="F183" s="90">
        <f>VLOOKUP(D183,Fristen!$A$2:$C$10,3,FALSE)</f>
        <v>45583</v>
      </c>
      <c r="G183" s="113" t="str">
        <f t="shared" si="2"/>
        <v>vom 01.01.2024 bis 18.10.2024</v>
      </c>
      <c r="H183" s="109"/>
      <c r="I183" s="109"/>
    </row>
    <row r="184" spans="1:9" x14ac:dyDescent="0.3">
      <c r="A184" s="25">
        <v>112367</v>
      </c>
      <c r="B184" s="24" t="s">
        <v>73</v>
      </c>
      <c r="C184" s="88">
        <v>72</v>
      </c>
      <c r="D184" s="88" t="s">
        <v>358</v>
      </c>
      <c r="E184" s="90">
        <f>VLOOKUP(D184,Fristen!$A$2:$B$10,2,FALSE)</f>
        <v>45292</v>
      </c>
      <c r="F184" s="90">
        <f>VLOOKUP(D184,Fristen!$A$2:$C$10,3,FALSE)</f>
        <v>45583</v>
      </c>
      <c r="G184" s="113" t="str">
        <f t="shared" si="2"/>
        <v>vom 01.01.2024 bis 18.10.2024</v>
      </c>
      <c r="H184" s="109"/>
      <c r="I184" s="109"/>
    </row>
    <row r="185" spans="1:9" x14ac:dyDescent="0.3">
      <c r="A185" s="25">
        <v>120649</v>
      </c>
      <c r="B185" s="24" t="s">
        <v>147</v>
      </c>
      <c r="C185" s="88">
        <v>106</v>
      </c>
      <c r="D185" s="88" t="s">
        <v>361</v>
      </c>
      <c r="E185" s="90">
        <f>VLOOKUP(D185,Fristen!$A$2:$B$10,2,FALSE)</f>
        <v>45292</v>
      </c>
      <c r="F185" s="90">
        <f>VLOOKUP(D185,Fristen!$A$2:$C$10,3,FALSE)</f>
        <v>45583</v>
      </c>
      <c r="G185" s="113" t="str">
        <f t="shared" si="2"/>
        <v>vom 01.01.2024 bis 18.10.2024</v>
      </c>
      <c r="H185" s="109"/>
      <c r="I185" s="109"/>
    </row>
    <row r="186" spans="1:9" x14ac:dyDescent="0.3">
      <c r="A186" s="25">
        <v>120054</v>
      </c>
      <c r="B186" s="24" t="s">
        <v>123</v>
      </c>
      <c r="C186" s="88">
        <v>105</v>
      </c>
      <c r="D186" s="88" t="s">
        <v>361</v>
      </c>
      <c r="E186" s="90">
        <f>VLOOKUP(D186,Fristen!$A$2:$B$10,2,FALSE)</f>
        <v>45292</v>
      </c>
      <c r="F186" s="90">
        <f>VLOOKUP(D186,Fristen!$A$2:$C$10,3,FALSE)</f>
        <v>45583</v>
      </c>
      <c r="G186" s="113" t="str">
        <f t="shared" si="2"/>
        <v>vom 01.01.2024 bis 18.10.2024</v>
      </c>
      <c r="H186" s="109"/>
      <c r="I186" s="109"/>
    </row>
    <row r="187" spans="1:9" x14ac:dyDescent="0.3">
      <c r="A187" s="25">
        <v>112409</v>
      </c>
      <c r="B187" s="24" t="s">
        <v>76</v>
      </c>
      <c r="C187" s="88">
        <v>51</v>
      </c>
      <c r="D187" s="88" t="s">
        <v>358</v>
      </c>
      <c r="E187" s="90">
        <f>VLOOKUP(D187,Fristen!$A$2:$B$10,2,FALSE)</f>
        <v>45292</v>
      </c>
      <c r="F187" s="90">
        <f>VLOOKUP(D187,Fristen!$A$2:$C$10,3,FALSE)</f>
        <v>45583</v>
      </c>
      <c r="G187" s="113" t="str">
        <f t="shared" si="2"/>
        <v>vom 01.01.2024 bis 18.10.2024</v>
      </c>
      <c r="H187" s="109"/>
      <c r="I187" s="109"/>
    </row>
    <row r="188" spans="1:9" x14ac:dyDescent="0.3">
      <c r="A188" s="25">
        <v>111028</v>
      </c>
      <c r="B188" s="24" t="s">
        <v>329</v>
      </c>
      <c r="C188" s="88">
        <v>75</v>
      </c>
      <c r="D188" s="88" t="s">
        <v>358</v>
      </c>
      <c r="E188" s="90">
        <f>VLOOKUP(D188,Fristen!$A$2:$B$10,2,FALSE)</f>
        <v>45292</v>
      </c>
      <c r="F188" s="90">
        <f>VLOOKUP(D188,Fristen!$A$2:$C$10,3,FALSE)</f>
        <v>45583</v>
      </c>
      <c r="G188" s="113" t="str">
        <f t="shared" si="2"/>
        <v>vom 01.01.2024 bis 18.10.2024</v>
      </c>
      <c r="H188" s="109"/>
      <c r="I188" s="109"/>
    </row>
    <row r="189" spans="1:9" x14ac:dyDescent="0.3">
      <c r="A189" s="25">
        <v>130916</v>
      </c>
      <c r="B189" s="24" t="s">
        <v>126</v>
      </c>
      <c r="C189" s="88">
        <v>35</v>
      </c>
      <c r="D189" s="88" t="s">
        <v>358</v>
      </c>
      <c r="E189" s="90">
        <f>VLOOKUP(D189,Fristen!$A$2:$B$10,2,FALSE)</f>
        <v>45292</v>
      </c>
      <c r="F189" s="90">
        <f>VLOOKUP(D189,Fristen!$A$2:$C$10,3,FALSE)</f>
        <v>45583</v>
      </c>
      <c r="G189" s="113" t="str">
        <f t="shared" si="2"/>
        <v>vom 01.01.2024 bis 18.10.2024</v>
      </c>
      <c r="H189" s="109"/>
      <c r="I189" s="109"/>
    </row>
    <row r="190" spans="1:9" x14ac:dyDescent="0.3">
      <c r="A190" s="25">
        <v>112288</v>
      </c>
      <c r="B190" s="24" t="s">
        <v>95</v>
      </c>
      <c r="C190" s="88">
        <v>75</v>
      </c>
      <c r="D190" s="88" t="s">
        <v>358</v>
      </c>
      <c r="E190" s="90">
        <f>VLOOKUP(D190,Fristen!$A$2:$B$10,2,FALSE)</f>
        <v>45292</v>
      </c>
      <c r="F190" s="90">
        <f>VLOOKUP(D190,Fristen!$A$2:$C$10,3,FALSE)</f>
        <v>45583</v>
      </c>
      <c r="G190" s="113" t="str">
        <f t="shared" si="2"/>
        <v>vom 01.01.2024 bis 18.10.2024</v>
      </c>
      <c r="H190" s="109"/>
      <c r="I190" s="109"/>
    </row>
    <row r="191" spans="1:9" x14ac:dyDescent="0.3">
      <c r="A191" s="25">
        <v>130606</v>
      </c>
      <c r="B191" s="24" t="s">
        <v>180</v>
      </c>
      <c r="C191" s="88">
        <v>51</v>
      </c>
      <c r="D191" s="88" t="s">
        <v>358</v>
      </c>
      <c r="E191" s="90">
        <f>VLOOKUP(D191,Fristen!$A$2:$B$10,2,FALSE)</f>
        <v>45292</v>
      </c>
      <c r="F191" s="90">
        <f>VLOOKUP(D191,Fristen!$A$2:$C$10,3,FALSE)</f>
        <v>45583</v>
      </c>
      <c r="G191" s="113" t="str">
        <f t="shared" si="2"/>
        <v>vom 01.01.2024 bis 18.10.2024</v>
      </c>
      <c r="H191" s="109"/>
      <c r="I191" s="109"/>
    </row>
    <row r="192" spans="1:9" x14ac:dyDescent="0.3">
      <c r="A192" s="25">
        <v>180051</v>
      </c>
      <c r="B192" s="24" t="s">
        <v>330</v>
      </c>
      <c r="C192" s="88">
        <v>74</v>
      </c>
      <c r="D192" s="88" t="s">
        <v>358</v>
      </c>
      <c r="E192" s="90">
        <f>VLOOKUP(D192,Fristen!$A$2:$B$10,2,FALSE)</f>
        <v>45292</v>
      </c>
      <c r="F192" s="90">
        <f>VLOOKUP(D192,Fristen!$A$2:$C$10,3,FALSE)</f>
        <v>45583</v>
      </c>
      <c r="G192" s="113" t="str">
        <f t="shared" si="2"/>
        <v>vom 01.01.2024 bis 18.10.2024</v>
      </c>
      <c r="H192" s="109"/>
      <c r="I192" s="109"/>
    </row>
    <row r="193" spans="1:9" x14ac:dyDescent="0.3">
      <c r="A193" s="25">
        <v>400932</v>
      </c>
      <c r="B193" s="24" t="s">
        <v>158</v>
      </c>
      <c r="C193" s="88">
        <v>14</v>
      </c>
      <c r="D193" s="88" t="s">
        <v>359</v>
      </c>
      <c r="E193" s="90">
        <f>VLOOKUP(D193,Fristen!$A$2:$B$10,2,FALSE)</f>
        <v>45292</v>
      </c>
      <c r="F193" s="90">
        <f>VLOOKUP(D193,Fristen!$A$2:$C$10,3,FALSE)</f>
        <v>45583</v>
      </c>
      <c r="G193" s="113" t="str">
        <f t="shared" si="2"/>
        <v>vom 01.01.2024 bis 18.10.2024</v>
      </c>
      <c r="H193" s="109"/>
      <c r="I193" s="109"/>
    </row>
    <row r="194" spans="1:9" x14ac:dyDescent="0.3">
      <c r="A194" s="25">
        <v>130280</v>
      </c>
      <c r="B194" s="24" t="s">
        <v>331</v>
      </c>
      <c r="C194" s="88">
        <v>78</v>
      </c>
      <c r="D194" s="88" t="s">
        <v>358</v>
      </c>
      <c r="E194" s="90">
        <f>VLOOKUP(D194,Fristen!$A$2:$B$10,2,FALSE)</f>
        <v>45292</v>
      </c>
      <c r="F194" s="90">
        <f>VLOOKUP(D194,Fristen!$A$2:$C$10,3,FALSE)</f>
        <v>45583</v>
      </c>
      <c r="G194" s="113" t="str">
        <f t="shared" si="2"/>
        <v>vom 01.01.2024 bis 18.10.2024</v>
      </c>
      <c r="H194" s="109"/>
      <c r="I194" s="109"/>
    </row>
    <row r="195" spans="1:9" x14ac:dyDescent="0.3">
      <c r="A195" s="25">
        <v>121186</v>
      </c>
      <c r="B195" s="24" t="s">
        <v>172</v>
      </c>
      <c r="C195" s="88">
        <v>46</v>
      </c>
      <c r="D195" s="88" t="s">
        <v>361</v>
      </c>
      <c r="E195" s="90">
        <f>VLOOKUP(D195,Fristen!$A$2:$B$10,2,FALSE)</f>
        <v>45292</v>
      </c>
      <c r="F195" s="90">
        <f>VLOOKUP(D195,Fristen!$A$2:$C$10,3,FALSE)</f>
        <v>45583</v>
      </c>
      <c r="G195" s="113" t="str">
        <f t="shared" ref="G195:G258" si="3">CONCATENATE("vom ",(TEXT(E195,"TT.MM.JJJJ;@"))," bis ",(TEXT(F195,"TT.MM.JJJJ;@")))</f>
        <v>vom 01.01.2024 bis 18.10.2024</v>
      </c>
      <c r="H195" s="109"/>
      <c r="I195" s="109"/>
    </row>
    <row r="196" spans="1:9" x14ac:dyDescent="0.3">
      <c r="A196" s="25">
        <v>111200</v>
      </c>
      <c r="B196" s="24" t="s">
        <v>56</v>
      </c>
      <c r="C196" s="88">
        <v>48</v>
      </c>
      <c r="D196" s="88" t="s">
        <v>358</v>
      </c>
      <c r="E196" s="90">
        <f>VLOOKUP(D196,Fristen!$A$2:$B$10,2,FALSE)</f>
        <v>45292</v>
      </c>
      <c r="F196" s="90">
        <f>VLOOKUP(D196,Fristen!$A$2:$C$10,3,FALSE)</f>
        <v>45583</v>
      </c>
      <c r="G196" s="113" t="str">
        <f t="shared" si="3"/>
        <v>vom 01.01.2024 bis 18.10.2024</v>
      </c>
      <c r="H196" s="109"/>
      <c r="I196" s="109"/>
    </row>
    <row r="197" spans="1:9" x14ac:dyDescent="0.3">
      <c r="A197" s="25">
        <v>400543</v>
      </c>
      <c r="B197" s="24" t="s">
        <v>332</v>
      </c>
      <c r="C197" s="88">
        <v>19</v>
      </c>
      <c r="D197" s="88" t="s">
        <v>359</v>
      </c>
      <c r="E197" s="90">
        <f>VLOOKUP(D197,Fristen!$A$2:$B$10,2,FALSE)</f>
        <v>45292</v>
      </c>
      <c r="F197" s="90">
        <f>VLOOKUP(D197,Fristen!$A$2:$C$10,3,FALSE)</f>
        <v>45583</v>
      </c>
      <c r="G197" s="113" t="str">
        <f t="shared" si="3"/>
        <v>vom 01.01.2024 bis 18.10.2024</v>
      </c>
      <c r="H197" s="109"/>
      <c r="I197" s="109"/>
    </row>
    <row r="198" spans="1:9" x14ac:dyDescent="0.3">
      <c r="A198" s="25">
        <v>111211</v>
      </c>
      <c r="B198" s="24" t="s">
        <v>65</v>
      </c>
      <c r="C198" s="88">
        <v>51</v>
      </c>
      <c r="D198" s="88" t="s">
        <v>358</v>
      </c>
      <c r="E198" s="90">
        <f>VLOOKUP(D198,Fristen!$A$2:$B$10,2,FALSE)</f>
        <v>45292</v>
      </c>
      <c r="F198" s="90">
        <f>VLOOKUP(D198,Fristen!$A$2:$C$10,3,FALSE)</f>
        <v>45583</v>
      </c>
      <c r="G198" s="113" t="str">
        <f t="shared" si="3"/>
        <v>vom 01.01.2024 bis 18.10.2024</v>
      </c>
      <c r="H198" s="109"/>
      <c r="I198" s="109"/>
    </row>
    <row r="199" spans="1:9" x14ac:dyDescent="0.3">
      <c r="A199" s="25">
        <v>130310</v>
      </c>
      <c r="B199" s="24" t="s">
        <v>333</v>
      </c>
      <c r="C199" s="88">
        <v>50</v>
      </c>
      <c r="D199" s="88" t="s">
        <v>358</v>
      </c>
      <c r="E199" s="90">
        <f>VLOOKUP(D199,Fristen!$A$2:$B$10,2,FALSE)</f>
        <v>45292</v>
      </c>
      <c r="F199" s="90">
        <f>VLOOKUP(D199,Fristen!$A$2:$C$10,3,FALSE)</f>
        <v>45583</v>
      </c>
      <c r="G199" s="113" t="str">
        <f t="shared" si="3"/>
        <v>vom 01.01.2024 bis 18.10.2024</v>
      </c>
      <c r="H199" s="109"/>
      <c r="I199" s="109"/>
    </row>
    <row r="200" spans="1:9" x14ac:dyDescent="0.3">
      <c r="A200" s="25">
        <v>110395</v>
      </c>
      <c r="B200" s="24" t="s">
        <v>44</v>
      </c>
      <c r="C200" s="88">
        <v>129</v>
      </c>
      <c r="D200" s="88" t="s">
        <v>360</v>
      </c>
      <c r="E200" s="90">
        <f>VLOOKUP(D200,Fristen!$A$2:$B$10,2,FALSE)</f>
        <v>45292</v>
      </c>
      <c r="F200" s="90">
        <f>VLOOKUP(D200,Fristen!$A$2:$C$10,3,FALSE)</f>
        <v>45583</v>
      </c>
      <c r="G200" s="113" t="str">
        <f t="shared" si="3"/>
        <v>vom 01.01.2024 bis 18.10.2024</v>
      </c>
      <c r="H200" s="109"/>
      <c r="I200" s="109"/>
    </row>
    <row r="201" spans="1:9" x14ac:dyDescent="0.3">
      <c r="A201" s="25">
        <v>111934</v>
      </c>
      <c r="B201" s="24" t="s">
        <v>64</v>
      </c>
      <c r="C201" s="88">
        <v>96</v>
      </c>
      <c r="D201" s="88" t="s">
        <v>358</v>
      </c>
      <c r="E201" s="90">
        <f>VLOOKUP(D201,Fristen!$A$2:$B$10,2,FALSE)</f>
        <v>45292</v>
      </c>
      <c r="F201" s="90">
        <f>VLOOKUP(D201,Fristen!$A$2:$C$10,3,FALSE)</f>
        <v>45583</v>
      </c>
      <c r="G201" s="113" t="str">
        <f t="shared" si="3"/>
        <v>vom 01.01.2024 bis 18.10.2024</v>
      </c>
      <c r="H201" s="109"/>
      <c r="I201" s="109"/>
    </row>
    <row r="202" spans="1:9" x14ac:dyDescent="0.3">
      <c r="A202" s="25">
        <v>400816</v>
      </c>
      <c r="B202" s="24" t="s">
        <v>334</v>
      </c>
      <c r="C202" s="88">
        <v>14</v>
      </c>
      <c r="D202" s="88" t="s">
        <v>359</v>
      </c>
      <c r="E202" s="90">
        <f>VLOOKUP(D202,Fristen!$A$2:$B$10,2,FALSE)</f>
        <v>45292</v>
      </c>
      <c r="F202" s="90">
        <f>VLOOKUP(D202,Fristen!$A$2:$C$10,3,FALSE)</f>
        <v>45583</v>
      </c>
      <c r="G202" s="113" t="str">
        <f t="shared" si="3"/>
        <v>vom 01.01.2024 bis 18.10.2024</v>
      </c>
      <c r="H202" s="109"/>
      <c r="I202" s="109"/>
    </row>
    <row r="203" spans="1:9" x14ac:dyDescent="0.3">
      <c r="A203" s="25">
        <v>180038</v>
      </c>
      <c r="B203" s="24" t="s">
        <v>335</v>
      </c>
      <c r="C203" s="88">
        <v>46</v>
      </c>
      <c r="D203" s="88" t="s">
        <v>358</v>
      </c>
      <c r="E203" s="90">
        <f>VLOOKUP(D203,Fristen!$A$2:$B$10,2,FALSE)</f>
        <v>45292</v>
      </c>
      <c r="F203" s="90">
        <f>VLOOKUP(D203,Fristen!$A$2:$C$10,3,FALSE)</f>
        <v>45583</v>
      </c>
      <c r="G203" s="113" t="str">
        <f t="shared" si="3"/>
        <v>vom 01.01.2024 bis 18.10.2024</v>
      </c>
      <c r="H203" s="109"/>
      <c r="I203" s="109"/>
    </row>
    <row r="204" spans="1:9" x14ac:dyDescent="0.3">
      <c r="A204" s="25">
        <v>112495</v>
      </c>
      <c r="B204" s="24" t="s">
        <v>80</v>
      </c>
      <c r="C204" s="88">
        <v>50</v>
      </c>
      <c r="D204" s="88" t="s">
        <v>358</v>
      </c>
      <c r="E204" s="90">
        <f>VLOOKUP(D204,Fristen!$A$2:$B$10,2,FALSE)</f>
        <v>45292</v>
      </c>
      <c r="F204" s="90">
        <f>VLOOKUP(D204,Fristen!$A$2:$C$10,3,FALSE)</f>
        <v>45583</v>
      </c>
      <c r="G204" s="113" t="str">
        <f t="shared" si="3"/>
        <v>vom 01.01.2024 bis 18.10.2024</v>
      </c>
      <c r="H204" s="109"/>
      <c r="I204" s="109"/>
    </row>
    <row r="205" spans="1:9" x14ac:dyDescent="0.3">
      <c r="A205" s="25">
        <v>113347</v>
      </c>
      <c r="B205" s="24" t="s">
        <v>109</v>
      </c>
      <c r="C205" s="88">
        <v>72</v>
      </c>
      <c r="D205" s="88" t="s">
        <v>358</v>
      </c>
      <c r="E205" s="90">
        <f>VLOOKUP(D205,Fristen!$A$2:$B$10,2,FALSE)</f>
        <v>45292</v>
      </c>
      <c r="F205" s="90">
        <f>VLOOKUP(D205,Fristen!$A$2:$C$10,3,FALSE)</f>
        <v>45583</v>
      </c>
      <c r="G205" s="113" t="str">
        <f t="shared" si="3"/>
        <v>vom 01.01.2024 bis 18.10.2024</v>
      </c>
      <c r="H205" s="109"/>
      <c r="I205" s="109"/>
    </row>
    <row r="206" spans="1:9" x14ac:dyDescent="0.3">
      <c r="A206" s="25">
        <v>120534</v>
      </c>
      <c r="B206" s="24" t="s">
        <v>141</v>
      </c>
      <c r="C206" s="88">
        <v>135</v>
      </c>
      <c r="D206" s="88" t="s">
        <v>361</v>
      </c>
      <c r="E206" s="90">
        <f>VLOOKUP(D206,Fristen!$A$2:$B$10,2,FALSE)</f>
        <v>45292</v>
      </c>
      <c r="F206" s="90">
        <f>VLOOKUP(D206,Fristen!$A$2:$C$10,3,FALSE)</f>
        <v>45583</v>
      </c>
      <c r="G206" s="113" t="str">
        <f t="shared" si="3"/>
        <v>vom 01.01.2024 bis 18.10.2024</v>
      </c>
      <c r="H206" s="109"/>
      <c r="I206" s="109"/>
    </row>
    <row r="207" spans="1:9" x14ac:dyDescent="0.3">
      <c r="A207" s="25">
        <v>130060</v>
      </c>
      <c r="B207" s="24" t="s">
        <v>111</v>
      </c>
      <c r="C207" s="88">
        <v>48</v>
      </c>
      <c r="D207" s="88" t="s">
        <v>358</v>
      </c>
      <c r="E207" s="90">
        <f>VLOOKUP(D207,Fristen!$A$2:$B$10,2,FALSE)</f>
        <v>45292</v>
      </c>
      <c r="F207" s="90">
        <f>VLOOKUP(D207,Fristen!$A$2:$C$10,3,FALSE)</f>
        <v>45583</v>
      </c>
      <c r="G207" s="113" t="str">
        <f t="shared" si="3"/>
        <v>vom 01.01.2024 bis 18.10.2024</v>
      </c>
      <c r="H207" s="109"/>
      <c r="I207" s="109"/>
    </row>
    <row r="208" spans="1:9" x14ac:dyDescent="0.3">
      <c r="A208" s="25">
        <v>120091</v>
      </c>
      <c r="B208" s="24" t="s">
        <v>336</v>
      </c>
      <c r="C208" s="88">
        <v>113</v>
      </c>
      <c r="D208" s="88" t="s">
        <v>361</v>
      </c>
      <c r="E208" s="90">
        <f>VLOOKUP(D208,Fristen!$A$2:$B$10,2,FALSE)</f>
        <v>45292</v>
      </c>
      <c r="F208" s="90">
        <f>VLOOKUP(D208,Fristen!$A$2:$C$10,3,FALSE)</f>
        <v>45583</v>
      </c>
      <c r="G208" s="113" t="str">
        <f t="shared" si="3"/>
        <v>vom 01.01.2024 bis 18.10.2024</v>
      </c>
      <c r="H208" s="109"/>
      <c r="I208" s="109"/>
    </row>
    <row r="209" spans="1:9" x14ac:dyDescent="0.3">
      <c r="A209" s="25">
        <v>130059</v>
      </c>
      <c r="B209" s="24" t="s">
        <v>178</v>
      </c>
      <c r="C209" s="88">
        <v>51</v>
      </c>
      <c r="D209" s="88" t="s">
        <v>358</v>
      </c>
      <c r="E209" s="90">
        <f>VLOOKUP(D209,Fristen!$A$2:$B$10,2,FALSE)</f>
        <v>45292</v>
      </c>
      <c r="F209" s="90">
        <f>VLOOKUP(D209,Fristen!$A$2:$C$10,3,FALSE)</f>
        <v>45583</v>
      </c>
      <c r="G209" s="113" t="str">
        <f t="shared" si="3"/>
        <v>vom 01.01.2024 bis 18.10.2024</v>
      </c>
      <c r="H209" s="109"/>
      <c r="I209" s="109"/>
    </row>
    <row r="210" spans="1:9" x14ac:dyDescent="0.3">
      <c r="A210" s="25">
        <v>180210</v>
      </c>
      <c r="B210" s="24" t="s">
        <v>186</v>
      </c>
      <c r="C210" s="88">
        <v>21</v>
      </c>
      <c r="D210" s="88" t="s">
        <v>358</v>
      </c>
      <c r="E210" s="90">
        <f>VLOOKUP(D210,Fristen!$A$2:$B$10,2,FALSE)</f>
        <v>45292</v>
      </c>
      <c r="F210" s="90">
        <f>VLOOKUP(D210,Fristen!$A$2:$C$10,3,FALSE)</f>
        <v>45583</v>
      </c>
      <c r="G210" s="113" t="str">
        <f t="shared" si="3"/>
        <v>vom 01.01.2024 bis 18.10.2024</v>
      </c>
      <c r="H210" s="109"/>
      <c r="I210" s="109"/>
    </row>
    <row r="211" spans="1:9" x14ac:dyDescent="0.3">
      <c r="A211" s="25">
        <v>120080</v>
      </c>
      <c r="B211" s="24" t="s">
        <v>337</v>
      </c>
      <c r="C211" s="88">
        <v>106</v>
      </c>
      <c r="D211" s="88" t="s">
        <v>361</v>
      </c>
      <c r="E211" s="90">
        <f>VLOOKUP(D211,Fristen!$A$2:$B$10,2,FALSE)</f>
        <v>45292</v>
      </c>
      <c r="F211" s="90">
        <f>VLOOKUP(D211,Fristen!$A$2:$C$10,3,FALSE)</f>
        <v>45583</v>
      </c>
      <c r="G211" s="113" t="str">
        <f t="shared" si="3"/>
        <v>vom 01.01.2024 bis 18.10.2024</v>
      </c>
      <c r="H211" s="109"/>
      <c r="I211" s="109"/>
    </row>
    <row r="212" spans="1:9" x14ac:dyDescent="0.3">
      <c r="A212" s="25">
        <v>160090</v>
      </c>
      <c r="B212" s="24" t="s">
        <v>184</v>
      </c>
      <c r="C212" s="88">
        <v>153</v>
      </c>
      <c r="D212" s="88" t="s">
        <v>360</v>
      </c>
      <c r="E212" s="90">
        <f>VLOOKUP(D212,Fristen!$A$2:$B$10,2,FALSE)</f>
        <v>45292</v>
      </c>
      <c r="F212" s="90">
        <f>VLOOKUP(D212,Fristen!$A$2:$C$10,3,FALSE)</f>
        <v>45583</v>
      </c>
      <c r="G212" s="113" t="str">
        <f t="shared" si="3"/>
        <v>vom 01.01.2024 bis 18.10.2024</v>
      </c>
      <c r="H212" s="109"/>
      <c r="I212" s="109"/>
    </row>
    <row r="213" spans="1:9" x14ac:dyDescent="0.3">
      <c r="A213" s="25">
        <v>130734</v>
      </c>
      <c r="B213" s="24" t="s">
        <v>124</v>
      </c>
      <c r="C213" s="88">
        <v>48</v>
      </c>
      <c r="D213" s="88" t="s">
        <v>358</v>
      </c>
      <c r="E213" s="90">
        <f>VLOOKUP(D213,Fristen!$A$2:$B$10,2,FALSE)</f>
        <v>45292</v>
      </c>
      <c r="F213" s="90">
        <f>VLOOKUP(D213,Fristen!$A$2:$C$10,3,FALSE)</f>
        <v>45583</v>
      </c>
      <c r="G213" s="113" t="str">
        <f t="shared" si="3"/>
        <v>vom 01.01.2024 bis 18.10.2024</v>
      </c>
      <c r="H213" s="109"/>
      <c r="I213" s="109"/>
    </row>
    <row r="214" spans="1:9" x14ac:dyDescent="0.3">
      <c r="A214" s="25">
        <v>112008</v>
      </c>
      <c r="B214" s="24" t="s">
        <v>68</v>
      </c>
      <c r="C214" s="88">
        <v>48</v>
      </c>
      <c r="D214" s="88" t="s">
        <v>358</v>
      </c>
      <c r="E214" s="90">
        <f>VLOOKUP(D214,Fristen!$A$2:$B$10,2,FALSE)</f>
        <v>45292</v>
      </c>
      <c r="F214" s="90">
        <f>VLOOKUP(D214,Fristen!$A$2:$C$10,3,FALSE)</f>
        <v>45583</v>
      </c>
      <c r="G214" s="113" t="str">
        <f t="shared" si="3"/>
        <v>vom 01.01.2024 bis 18.10.2024</v>
      </c>
      <c r="H214" s="109"/>
      <c r="I214" s="109"/>
    </row>
    <row r="215" spans="1:9" x14ac:dyDescent="0.3">
      <c r="A215" s="25">
        <v>112136</v>
      </c>
      <c r="B215" s="24" t="s">
        <v>70</v>
      </c>
      <c r="C215" s="88">
        <v>73</v>
      </c>
      <c r="D215" s="88" t="s">
        <v>358</v>
      </c>
      <c r="E215" s="90">
        <f>VLOOKUP(D215,Fristen!$A$2:$B$10,2,FALSE)</f>
        <v>45292</v>
      </c>
      <c r="F215" s="90">
        <f>VLOOKUP(D215,Fristen!$A$2:$C$10,3,FALSE)</f>
        <v>45583</v>
      </c>
      <c r="G215" s="113" t="str">
        <f t="shared" si="3"/>
        <v>vom 01.01.2024 bis 18.10.2024</v>
      </c>
      <c r="H215" s="109"/>
      <c r="I215" s="109"/>
    </row>
    <row r="216" spans="1:9" x14ac:dyDescent="0.3">
      <c r="A216" s="25">
        <v>400828</v>
      </c>
      <c r="B216" s="24" t="s">
        <v>190</v>
      </c>
      <c r="C216" s="88">
        <v>5</v>
      </c>
      <c r="D216" s="88" t="s">
        <v>359</v>
      </c>
      <c r="E216" s="90">
        <f>VLOOKUP(D216,Fristen!$A$2:$B$10,2,FALSE)</f>
        <v>45292</v>
      </c>
      <c r="F216" s="90">
        <f>VLOOKUP(D216,Fristen!$A$2:$C$10,3,FALSE)</f>
        <v>45583</v>
      </c>
      <c r="G216" s="113" t="str">
        <f t="shared" si="3"/>
        <v>vom 01.01.2024 bis 18.10.2024</v>
      </c>
      <c r="H216" s="109"/>
      <c r="I216" s="109"/>
    </row>
    <row r="217" spans="1:9" x14ac:dyDescent="0.3">
      <c r="A217" s="25">
        <v>112069</v>
      </c>
      <c r="B217" s="24" t="s">
        <v>69</v>
      </c>
      <c r="C217" s="88">
        <v>89</v>
      </c>
      <c r="D217" s="88" t="s">
        <v>358</v>
      </c>
      <c r="E217" s="90">
        <f>VLOOKUP(D217,Fristen!$A$2:$B$10,2,FALSE)</f>
        <v>45292</v>
      </c>
      <c r="F217" s="90">
        <f>VLOOKUP(D217,Fristen!$A$2:$C$10,3,FALSE)</f>
        <v>45583</v>
      </c>
      <c r="G217" s="113" t="str">
        <f t="shared" si="3"/>
        <v>vom 01.01.2024 bis 18.10.2024</v>
      </c>
      <c r="H217" s="109"/>
      <c r="I217" s="109"/>
    </row>
    <row r="218" spans="1:9" x14ac:dyDescent="0.3">
      <c r="A218" s="25">
        <v>110759</v>
      </c>
      <c r="B218" s="24" t="s">
        <v>52</v>
      </c>
      <c r="C218" s="88">
        <v>72</v>
      </c>
      <c r="D218" s="88" t="s">
        <v>358</v>
      </c>
      <c r="E218" s="90">
        <f>VLOOKUP(D218,Fristen!$A$2:$B$10,2,FALSE)</f>
        <v>45292</v>
      </c>
      <c r="F218" s="90">
        <f>VLOOKUP(D218,Fristen!$A$2:$C$10,3,FALSE)</f>
        <v>45583</v>
      </c>
      <c r="G218" s="113" t="str">
        <f t="shared" si="3"/>
        <v>vom 01.01.2024 bis 18.10.2024</v>
      </c>
      <c r="H218" s="109"/>
      <c r="I218" s="109"/>
    </row>
    <row r="219" spans="1:9" x14ac:dyDescent="0.3">
      <c r="A219" s="25">
        <v>110498</v>
      </c>
      <c r="B219" s="24" t="s">
        <v>338</v>
      </c>
      <c r="C219" s="88">
        <v>48</v>
      </c>
      <c r="D219" s="88" t="s">
        <v>358</v>
      </c>
      <c r="E219" s="90">
        <f>VLOOKUP(D219,Fristen!$A$2:$B$10,2,FALSE)</f>
        <v>45292</v>
      </c>
      <c r="F219" s="90">
        <f>VLOOKUP(D219,Fristen!$A$2:$C$10,3,FALSE)</f>
        <v>45583</v>
      </c>
      <c r="G219" s="113" t="str">
        <f t="shared" si="3"/>
        <v>vom 01.01.2024 bis 18.10.2024</v>
      </c>
      <c r="H219" s="109"/>
      <c r="I219" s="109"/>
    </row>
    <row r="220" spans="1:9" x14ac:dyDescent="0.3">
      <c r="A220" s="25">
        <v>180348</v>
      </c>
      <c r="B220" s="24" t="s">
        <v>339</v>
      </c>
      <c r="C220" s="88">
        <v>15</v>
      </c>
      <c r="D220" s="88" t="s">
        <v>358</v>
      </c>
      <c r="E220" s="90">
        <f>VLOOKUP(D220,Fristen!$A$2:$B$10,2,FALSE)</f>
        <v>45292</v>
      </c>
      <c r="F220" s="90">
        <f>VLOOKUP(D220,Fristen!$A$2:$C$10,3,FALSE)</f>
        <v>45583</v>
      </c>
      <c r="G220" s="113" t="str">
        <f t="shared" si="3"/>
        <v>vom 01.01.2024 bis 18.10.2024</v>
      </c>
      <c r="H220" s="109"/>
      <c r="I220" s="109"/>
    </row>
    <row r="221" spans="1:9" x14ac:dyDescent="0.3">
      <c r="A221" s="25">
        <v>120560</v>
      </c>
      <c r="B221" s="24" t="s">
        <v>106</v>
      </c>
      <c r="C221" s="88">
        <v>106</v>
      </c>
      <c r="D221" s="88" t="s">
        <v>361</v>
      </c>
      <c r="E221" s="90">
        <f>VLOOKUP(D221,Fristen!$A$2:$B$10,2,FALSE)</f>
        <v>45292</v>
      </c>
      <c r="F221" s="90">
        <f>VLOOKUP(D221,Fristen!$A$2:$C$10,3,FALSE)</f>
        <v>45583</v>
      </c>
      <c r="G221" s="113" t="str">
        <f t="shared" si="3"/>
        <v>vom 01.01.2024 bis 18.10.2024</v>
      </c>
      <c r="H221" s="109"/>
      <c r="I221" s="109"/>
    </row>
    <row r="222" spans="1:9" x14ac:dyDescent="0.3">
      <c r="A222" s="25">
        <v>160015</v>
      </c>
      <c r="B222" s="24" t="s">
        <v>340</v>
      </c>
      <c r="C222" s="88">
        <v>29</v>
      </c>
      <c r="D222" s="88" t="s">
        <v>360</v>
      </c>
      <c r="E222" s="90">
        <f>VLOOKUP(D222,Fristen!$A$2:$B$10,2,FALSE)</f>
        <v>45292</v>
      </c>
      <c r="F222" s="90">
        <f>VLOOKUP(D222,Fristen!$A$2:$C$10,3,FALSE)</f>
        <v>45583</v>
      </c>
      <c r="G222" s="113" t="str">
        <f t="shared" si="3"/>
        <v>vom 01.01.2024 bis 18.10.2024</v>
      </c>
      <c r="H222" s="109"/>
      <c r="I222" s="109"/>
    </row>
    <row r="223" spans="1:9" x14ac:dyDescent="0.3">
      <c r="A223" s="25">
        <v>160040</v>
      </c>
      <c r="B223" s="24" t="s">
        <v>341</v>
      </c>
      <c r="C223" s="88">
        <v>170</v>
      </c>
      <c r="D223" s="88" t="s">
        <v>360</v>
      </c>
      <c r="E223" s="90">
        <f>VLOOKUP(D223,Fristen!$A$2:$B$10,2,FALSE)</f>
        <v>45292</v>
      </c>
      <c r="F223" s="90">
        <f>VLOOKUP(D223,Fristen!$A$2:$C$10,3,FALSE)</f>
        <v>45583</v>
      </c>
      <c r="G223" s="113" t="str">
        <f t="shared" si="3"/>
        <v>vom 01.01.2024 bis 18.10.2024</v>
      </c>
      <c r="H223" s="109"/>
      <c r="I223" s="109"/>
    </row>
    <row r="224" spans="1:9" x14ac:dyDescent="0.3">
      <c r="A224" s="25">
        <v>112033</v>
      </c>
      <c r="B224" s="24" t="s">
        <v>92</v>
      </c>
      <c r="C224" s="88">
        <v>104</v>
      </c>
      <c r="D224" s="88" t="s">
        <v>360</v>
      </c>
      <c r="E224" s="90">
        <f>VLOOKUP(D224,Fristen!$A$2:$B$10,2,FALSE)</f>
        <v>45292</v>
      </c>
      <c r="F224" s="90">
        <f>VLOOKUP(D224,Fristen!$A$2:$C$10,3,FALSE)</f>
        <v>45583</v>
      </c>
      <c r="G224" s="113" t="str">
        <f t="shared" si="3"/>
        <v>vom 01.01.2024 bis 18.10.2024</v>
      </c>
      <c r="H224" s="109"/>
      <c r="I224" s="109"/>
    </row>
    <row r="225" spans="1:9" x14ac:dyDescent="0.3">
      <c r="A225" s="25">
        <v>160027</v>
      </c>
      <c r="B225" s="24" t="s">
        <v>342</v>
      </c>
      <c r="C225" s="88">
        <v>75</v>
      </c>
      <c r="D225" s="88" t="s">
        <v>360</v>
      </c>
      <c r="E225" s="90">
        <f>VLOOKUP(D225,Fristen!$A$2:$B$10,2,FALSE)</f>
        <v>45292</v>
      </c>
      <c r="F225" s="90">
        <f>VLOOKUP(D225,Fristen!$A$2:$C$10,3,FALSE)</f>
        <v>45583</v>
      </c>
      <c r="G225" s="113" t="str">
        <f t="shared" si="3"/>
        <v>vom 01.01.2024 bis 18.10.2024</v>
      </c>
      <c r="H225" s="109"/>
      <c r="I225" s="109"/>
    </row>
    <row r="226" spans="1:9" x14ac:dyDescent="0.3">
      <c r="A226" s="25">
        <v>121290</v>
      </c>
      <c r="B226" s="24" t="s">
        <v>343</v>
      </c>
      <c r="C226" s="88">
        <v>108</v>
      </c>
      <c r="D226" s="88" t="s">
        <v>361</v>
      </c>
      <c r="E226" s="90">
        <f>VLOOKUP(D226,Fristen!$A$2:$B$10,2,FALSE)</f>
        <v>45292</v>
      </c>
      <c r="F226" s="90">
        <f>VLOOKUP(D226,Fristen!$A$2:$C$10,3,FALSE)</f>
        <v>45583</v>
      </c>
      <c r="G226" s="113" t="str">
        <f t="shared" si="3"/>
        <v>vom 01.01.2024 bis 18.10.2024</v>
      </c>
      <c r="H226" s="109"/>
      <c r="I226" s="109"/>
    </row>
    <row r="227" spans="1:9" x14ac:dyDescent="0.3">
      <c r="A227" s="25">
        <v>120996</v>
      </c>
      <c r="B227" s="24" t="s">
        <v>161</v>
      </c>
      <c r="C227" s="88">
        <v>108</v>
      </c>
      <c r="D227" s="88" t="s">
        <v>361</v>
      </c>
      <c r="E227" s="90">
        <f>VLOOKUP(D227,Fristen!$A$2:$B$10,2,FALSE)</f>
        <v>45292</v>
      </c>
      <c r="F227" s="90">
        <f>VLOOKUP(D227,Fristen!$A$2:$C$10,3,FALSE)</f>
        <v>45583</v>
      </c>
      <c r="G227" s="113" t="str">
        <f t="shared" si="3"/>
        <v>vom 01.01.2024 bis 18.10.2024</v>
      </c>
      <c r="H227" s="109"/>
      <c r="I227" s="109"/>
    </row>
    <row r="228" spans="1:9" x14ac:dyDescent="0.3">
      <c r="A228" s="25">
        <v>110504</v>
      </c>
      <c r="B228" s="24" t="s">
        <v>50</v>
      </c>
      <c r="C228" s="88">
        <v>144</v>
      </c>
      <c r="D228" s="88" t="s">
        <v>358</v>
      </c>
      <c r="E228" s="90">
        <f>VLOOKUP(D228,Fristen!$A$2:$B$10,2,FALSE)</f>
        <v>45292</v>
      </c>
      <c r="F228" s="90">
        <f>VLOOKUP(D228,Fristen!$A$2:$C$10,3,FALSE)</f>
        <v>45583</v>
      </c>
      <c r="G228" s="113" t="str">
        <f t="shared" si="3"/>
        <v>vom 01.01.2024 bis 18.10.2024</v>
      </c>
      <c r="H228" s="109"/>
      <c r="I228" s="109"/>
    </row>
    <row r="229" spans="1:9" x14ac:dyDescent="0.3">
      <c r="A229" s="25">
        <v>130539</v>
      </c>
      <c r="B229" s="24" t="s">
        <v>344</v>
      </c>
      <c r="C229" s="88">
        <v>98</v>
      </c>
      <c r="D229" s="88" t="s">
        <v>358</v>
      </c>
      <c r="E229" s="90">
        <f>VLOOKUP(D229,Fristen!$A$2:$B$10,2,FALSE)</f>
        <v>45292</v>
      </c>
      <c r="F229" s="90">
        <f>VLOOKUP(D229,Fristen!$A$2:$C$10,3,FALSE)</f>
        <v>45583</v>
      </c>
      <c r="G229" s="113" t="str">
        <f t="shared" si="3"/>
        <v>vom 01.01.2024 bis 18.10.2024</v>
      </c>
      <c r="H229" s="109"/>
      <c r="I229" s="109"/>
    </row>
    <row r="230" spans="1:9" x14ac:dyDescent="0.3">
      <c r="A230" s="25">
        <v>110760</v>
      </c>
      <c r="B230" s="24" t="s">
        <v>57</v>
      </c>
      <c r="C230" s="88">
        <v>72</v>
      </c>
      <c r="D230" s="88" t="s">
        <v>358</v>
      </c>
      <c r="E230" s="90">
        <f>VLOOKUP(D230,Fristen!$A$2:$B$10,2,FALSE)</f>
        <v>45292</v>
      </c>
      <c r="F230" s="90">
        <f>VLOOKUP(D230,Fristen!$A$2:$C$10,3,FALSE)</f>
        <v>45583</v>
      </c>
      <c r="G230" s="113" t="str">
        <f t="shared" si="3"/>
        <v>vom 01.01.2024 bis 18.10.2024</v>
      </c>
      <c r="H230" s="109"/>
      <c r="I230" s="109"/>
    </row>
    <row r="231" spans="1:9" x14ac:dyDescent="0.3">
      <c r="A231" s="25">
        <v>120224</v>
      </c>
      <c r="B231" s="24" t="s">
        <v>129</v>
      </c>
      <c r="C231" s="88">
        <v>103</v>
      </c>
      <c r="D231" s="88" t="s">
        <v>361</v>
      </c>
      <c r="E231" s="90">
        <f>VLOOKUP(D231,Fristen!$A$2:$B$10,2,FALSE)</f>
        <v>45292</v>
      </c>
      <c r="F231" s="90">
        <f>VLOOKUP(D231,Fristen!$A$2:$C$10,3,FALSE)</f>
        <v>45583</v>
      </c>
      <c r="G231" s="113" t="str">
        <f t="shared" si="3"/>
        <v>vom 01.01.2024 bis 18.10.2024</v>
      </c>
      <c r="H231" s="109"/>
      <c r="I231" s="109"/>
    </row>
    <row r="232" spans="1:9" x14ac:dyDescent="0.3">
      <c r="A232" s="25">
        <v>120261</v>
      </c>
      <c r="B232" s="24" t="s">
        <v>135</v>
      </c>
      <c r="C232" s="88">
        <v>134</v>
      </c>
      <c r="D232" s="88" t="s">
        <v>361</v>
      </c>
      <c r="E232" s="90">
        <f>VLOOKUP(D232,Fristen!$A$2:$B$10,2,FALSE)</f>
        <v>45292</v>
      </c>
      <c r="F232" s="90">
        <f>VLOOKUP(D232,Fristen!$A$2:$C$10,3,FALSE)</f>
        <v>45583</v>
      </c>
      <c r="G232" s="113" t="str">
        <f t="shared" si="3"/>
        <v>vom 01.01.2024 bis 18.10.2024</v>
      </c>
      <c r="H232" s="109"/>
      <c r="I232" s="109"/>
    </row>
    <row r="233" spans="1:9" x14ac:dyDescent="0.3">
      <c r="A233" s="25">
        <v>180336</v>
      </c>
      <c r="B233" s="24" t="s">
        <v>345</v>
      </c>
      <c r="C233" s="88">
        <v>75</v>
      </c>
      <c r="D233" s="88" t="s">
        <v>358</v>
      </c>
      <c r="E233" s="90">
        <f>VLOOKUP(D233,Fristen!$A$2:$B$10,2,FALSE)</f>
        <v>45292</v>
      </c>
      <c r="F233" s="90">
        <f>VLOOKUP(D233,Fristen!$A$2:$C$10,3,FALSE)</f>
        <v>45583</v>
      </c>
      <c r="G233" s="113" t="str">
        <f t="shared" si="3"/>
        <v>vom 01.01.2024 bis 18.10.2024</v>
      </c>
      <c r="H233" s="109"/>
      <c r="I233" s="109"/>
    </row>
    <row r="234" spans="1:9" x14ac:dyDescent="0.3">
      <c r="A234" s="25">
        <v>121216</v>
      </c>
      <c r="B234" s="24" t="s">
        <v>346</v>
      </c>
      <c r="C234" s="88">
        <v>94</v>
      </c>
      <c r="D234" s="88" t="s">
        <v>361</v>
      </c>
      <c r="E234" s="90">
        <f>VLOOKUP(D234,Fristen!$A$2:$B$10,2,FALSE)</f>
        <v>45292</v>
      </c>
      <c r="F234" s="90">
        <f>VLOOKUP(D234,Fristen!$A$2:$C$10,3,FALSE)</f>
        <v>45583</v>
      </c>
      <c r="G234" s="113" t="str">
        <f t="shared" si="3"/>
        <v>vom 01.01.2024 bis 18.10.2024</v>
      </c>
      <c r="H234" s="109"/>
      <c r="I234" s="109"/>
    </row>
    <row r="235" spans="1:9" x14ac:dyDescent="0.3">
      <c r="A235" s="25">
        <v>400361</v>
      </c>
      <c r="B235" s="24" t="s">
        <v>188</v>
      </c>
      <c r="C235" s="88">
        <v>29</v>
      </c>
      <c r="D235" s="88" t="s">
        <v>359</v>
      </c>
      <c r="E235" s="90">
        <f>VLOOKUP(D235,Fristen!$A$2:$B$10,2,FALSE)</f>
        <v>45292</v>
      </c>
      <c r="F235" s="90">
        <f>VLOOKUP(D235,Fristen!$A$2:$C$10,3,FALSE)</f>
        <v>45583</v>
      </c>
      <c r="G235" s="113" t="str">
        <f t="shared" si="3"/>
        <v>vom 01.01.2024 bis 18.10.2024</v>
      </c>
      <c r="H235" s="109"/>
      <c r="I235" s="109"/>
    </row>
    <row r="236" spans="1:9" x14ac:dyDescent="0.3">
      <c r="A236" s="25">
        <v>110826</v>
      </c>
      <c r="B236" s="24" t="s">
        <v>58</v>
      </c>
      <c r="C236" s="88">
        <v>72</v>
      </c>
      <c r="D236" s="88" t="s">
        <v>358</v>
      </c>
      <c r="E236" s="90">
        <f>VLOOKUP(D236,Fristen!$A$2:$B$10,2,FALSE)</f>
        <v>45292</v>
      </c>
      <c r="F236" s="90">
        <f>VLOOKUP(D236,Fristen!$A$2:$C$10,3,FALSE)</f>
        <v>45583</v>
      </c>
      <c r="G236" s="113" t="str">
        <f t="shared" si="3"/>
        <v>vom 01.01.2024 bis 18.10.2024</v>
      </c>
      <c r="H236" s="109"/>
      <c r="I236" s="109"/>
    </row>
    <row r="237" spans="1:9" x14ac:dyDescent="0.3">
      <c r="A237" s="25">
        <v>130205</v>
      </c>
      <c r="B237" s="24" t="s">
        <v>113</v>
      </c>
      <c r="C237" s="88">
        <v>96</v>
      </c>
      <c r="D237" s="88" t="s">
        <v>358</v>
      </c>
      <c r="E237" s="90">
        <f>VLOOKUP(D237,Fristen!$A$2:$B$10,2,FALSE)</f>
        <v>45292</v>
      </c>
      <c r="F237" s="90">
        <f>VLOOKUP(D237,Fristen!$A$2:$C$10,3,FALSE)</f>
        <v>45583</v>
      </c>
      <c r="G237" s="113" t="str">
        <f t="shared" si="3"/>
        <v>vom 01.01.2024 bis 18.10.2024</v>
      </c>
      <c r="H237" s="109"/>
      <c r="I237" s="109"/>
    </row>
    <row r="238" spans="1:9" x14ac:dyDescent="0.3">
      <c r="A238" s="25">
        <v>120250</v>
      </c>
      <c r="B238" s="24" t="s">
        <v>134</v>
      </c>
      <c r="C238" s="88">
        <v>134</v>
      </c>
      <c r="D238" s="88" t="s">
        <v>361</v>
      </c>
      <c r="E238" s="90">
        <f>VLOOKUP(D238,Fristen!$A$2:$B$10,2,FALSE)</f>
        <v>45292</v>
      </c>
      <c r="F238" s="90">
        <f>VLOOKUP(D238,Fristen!$A$2:$C$10,3,FALSE)</f>
        <v>45583</v>
      </c>
      <c r="G238" s="113" t="str">
        <f t="shared" si="3"/>
        <v>vom 01.01.2024 bis 18.10.2024</v>
      </c>
      <c r="H238" s="109"/>
      <c r="I238" s="109"/>
    </row>
    <row r="239" spans="1:9" x14ac:dyDescent="0.3">
      <c r="A239" s="25">
        <v>112860</v>
      </c>
      <c r="B239" s="24" t="s">
        <v>105</v>
      </c>
      <c r="C239" s="88">
        <v>75</v>
      </c>
      <c r="D239" s="88" t="s">
        <v>358</v>
      </c>
      <c r="E239" s="90">
        <f>VLOOKUP(D239,Fristen!$A$2:$B$10,2,FALSE)</f>
        <v>45292</v>
      </c>
      <c r="F239" s="90">
        <f>VLOOKUP(D239,Fristen!$A$2:$C$10,3,FALSE)</f>
        <v>45583</v>
      </c>
      <c r="G239" s="113" t="str">
        <f t="shared" si="3"/>
        <v>vom 01.01.2024 bis 18.10.2024</v>
      </c>
      <c r="H239" s="109"/>
      <c r="I239" s="109"/>
    </row>
    <row r="240" spans="1:9" x14ac:dyDescent="0.3">
      <c r="A240" s="25">
        <v>401249</v>
      </c>
      <c r="B240" s="24" t="s">
        <v>167</v>
      </c>
      <c r="C240" s="88">
        <v>24</v>
      </c>
      <c r="D240" s="88" t="s">
        <v>359</v>
      </c>
      <c r="E240" s="90">
        <f>VLOOKUP(D240,Fristen!$A$2:$B$10,2,FALSE)</f>
        <v>45292</v>
      </c>
      <c r="F240" s="90">
        <f>VLOOKUP(D240,Fristen!$A$2:$C$10,3,FALSE)</f>
        <v>45583</v>
      </c>
      <c r="G240" s="113" t="str">
        <f t="shared" si="3"/>
        <v>vom 01.01.2024 bis 18.10.2024</v>
      </c>
      <c r="H240" s="109"/>
      <c r="I240" s="109"/>
    </row>
    <row r="241" spans="1:9" x14ac:dyDescent="0.3">
      <c r="A241" s="25">
        <v>112823</v>
      </c>
      <c r="B241" s="24" t="s">
        <v>86</v>
      </c>
      <c r="C241" s="88">
        <v>48</v>
      </c>
      <c r="D241" s="88" t="s">
        <v>358</v>
      </c>
      <c r="E241" s="90">
        <f>VLOOKUP(D241,Fristen!$A$2:$B$10,2,FALSE)</f>
        <v>45292</v>
      </c>
      <c r="F241" s="90">
        <f>VLOOKUP(D241,Fristen!$A$2:$C$10,3,FALSE)</f>
        <v>45583</v>
      </c>
      <c r="G241" s="113" t="str">
        <f t="shared" si="3"/>
        <v>vom 01.01.2024 bis 18.10.2024</v>
      </c>
      <c r="H241" s="109"/>
      <c r="I241" s="109"/>
    </row>
    <row r="242" spans="1:9" x14ac:dyDescent="0.3">
      <c r="A242" s="25">
        <v>120777</v>
      </c>
      <c r="B242" s="24" t="s">
        <v>347</v>
      </c>
      <c r="C242" s="88">
        <v>134</v>
      </c>
      <c r="D242" s="88" t="s">
        <v>361</v>
      </c>
      <c r="E242" s="90">
        <f>VLOOKUP(D242,Fristen!$A$2:$B$10,2,FALSE)</f>
        <v>45292</v>
      </c>
      <c r="F242" s="90">
        <f>VLOOKUP(D242,Fristen!$A$2:$C$10,3,FALSE)</f>
        <v>45583</v>
      </c>
      <c r="G242" s="113" t="str">
        <f t="shared" si="3"/>
        <v>vom 01.01.2024 bis 18.10.2024</v>
      </c>
      <c r="H242" s="109"/>
      <c r="I242" s="109"/>
    </row>
    <row r="243" spans="1:9" x14ac:dyDescent="0.3">
      <c r="A243" s="25">
        <v>400713</v>
      </c>
      <c r="B243" s="24" t="s">
        <v>78</v>
      </c>
      <c r="C243" s="88">
        <v>24</v>
      </c>
      <c r="D243" s="88" t="s">
        <v>359</v>
      </c>
      <c r="E243" s="90">
        <f>VLOOKUP(D243,Fristen!$A$2:$B$10,2,FALSE)</f>
        <v>45292</v>
      </c>
      <c r="F243" s="90">
        <f>VLOOKUP(D243,Fristen!$A$2:$C$10,3,FALSE)</f>
        <v>45583</v>
      </c>
      <c r="G243" s="113" t="str">
        <f t="shared" si="3"/>
        <v>vom 01.01.2024 bis 18.10.2024</v>
      </c>
      <c r="H243" s="109"/>
      <c r="I243" s="109"/>
    </row>
    <row r="244" spans="1:9" x14ac:dyDescent="0.3">
      <c r="A244" s="25">
        <v>400403</v>
      </c>
      <c r="B244" s="24" t="s">
        <v>145</v>
      </c>
      <c r="C244" s="88">
        <v>10</v>
      </c>
      <c r="D244" s="88" t="s">
        <v>359</v>
      </c>
      <c r="E244" s="90">
        <f>VLOOKUP(D244,Fristen!$A$2:$B$10,2,FALSE)</f>
        <v>45292</v>
      </c>
      <c r="F244" s="90">
        <f>VLOOKUP(D244,Fristen!$A$2:$C$10,3,FALSE)</f>
        <v>45583</v>
      </c>
      <c r="G244" s="113" t="str">
        <f t="shared" si="3"/>
        <v>vom 01.01.2024 bis 18.10.2024</v>
      </c>
      <c r="H244" s="109"/>
      <c r="I244" s="109"/>
    </row>
    <row r="245" spans="1:9" x14ac:dyDescent="0.3">
      <c r="A245" s="25">
        <v>130485</v>
      </c>
      <c r="B245" s="24" t="s">
        <v>119</v>
      </c>
      <c r="C245" s="88">
        <v>75</v>
      </c>
      <c r="D245" s="88" t="s">
        <v>358</v>
      </c>
      <c r="E245" s="90">
        <f>VLOOKUP(D245,Fristen!$A$2:$B$10,2,FALSE)</f>
        <v>45292</v>
      </c>
      <c r="F245" s="90">
        <f>VLOOKUP(D245,Fristen!$A$2:$C$10,3,FALSE)</f>
        <v>45583</v>
      </c>
      <c r="G245" s="113" t="str">
        <f t="shared" si="3"/>
        <v>vom 01.01.2024 bis 18.10.2024</v>
      </c>
      <c r="H245" s="109"/>
      <c r="I245" s="109"/>
    </row>
    <row r="246" spans="1:9" x14ac:dyDescent="0.3">
      <c r="A246" s="25">
        <v>120303</v>
      </c>
      <c r="B246" s="24" t="s">
        <v>348</v>
      </c>
      <c r="C246" s="88">
        <v>81</v>
      </c>
      <c r="D246" s="88" t="s">
        <v>361</v>
      </c>
      <c r="E246" s="90">
        <f>VLOOKUP(D246,Fristen!$A$2:$B$10,2,FALSE)</f>
        <v>45292</v>
      </c>
      <c r="F246" s="90">
        <f>VLOOKUP(D246,Fristen!$A$2:$C$10,3,FALSE)</f>
        <v>45583</v>
      </c>
      <c r="G246" s="113" t="str">
        <f t="shared" si="3"/>
        <v>vom 01.01.2024 bis 18.10.2024</v>
      </c>
      <c r="H246" s="109"/>
      <c r="I246" s="109"/>
    </row>
    <row r="247" spans="1:9" x14ac:dyDescent="0.3">
      <c r="A247" s="25">
        <v>180208</v>
      </c>
      <c r="B247" s="24" t="s">
        <v>132</v>
      </c>
      <c r="C247" s="88">
        <v>36</v>
      </c>
      <c r="D247" s="88" t="s">
        <v>358</v>
      </c>
      <c r="E247" s="90">
        <f>VLOOKUP(D247,Fristen!$A$2:$B$10,2,FALSE)</f>
        <v>45292</v>
      </c>
      <c r="F247" s="90">
        <f>VLOOKUP(D247,Fristen!$A$2:$C$10,3,FALSE)</f>
        <v>45583</v>
      </c>
      <c r="G247" s="113" t="str">
        <f t="shared" si="3"/>
        <v>vom 01.01.2024 bis 18.10.2024</v>
      </c>
      <c r="H247" s="109"/>
      <c r="I247" s="109"/>
    </row>
    <row r="248" spans="1:9" x14ac:dyDescent="0.3">
      <c r="A248" s="25">
        <v>130862</v>
      </c>
      <c r="B248" s="24" t="s">
        <v>125</v>
      </c>
      <c r="C248" s="88">
        <v>72</v>
      </c>
      <c r="D248" s="88" t="s">
        <v>358</v>
      </c>
      <c r="E248" s="90">
        <f>VLOOKUP(D248,Fristen!$A$2:$B$10,2,FALSE)</f>
        <v>45292</v>
      </c>
      <c r="F248" s="90">
        <f>VLOOKUP(D248,Fristen!$A$2:$C$10,3,FALSE)</f>
        <v>45583</v>
      </c>
      <c r="G248" s="113" t="str">
        <f t="shared" si="3"/>
        <v>vom 01.01.2024 bis 18.10.2024</v>
      </c>
      <c r="H248" s="109"/>
      <c r="I248" s="109"/>
    </row>
    <row r="249" spans="1:9" x14ac:dyDescent="0.3">
      <c r="A249" s="25">
        <v>121009</v>
      </c>
      <c r="B249" s="24" t="s">
        <v>349</v>
      </c>
      <c r="C249" s="88">
        <v>86</v>
      </c>
      <c r="D249" s="88" t="s">
        <v>361</v>
      </c>
      <c r="E249" s="90">
        <f>VLOOKUP(D249,Fristen!$A$2:$B$10,2,FALSE)</f>
        <v>45292</v>
      </c>
      <c r="F249" s="90">
        <f>VLOOKUP(D249,Fristen!$A$2:$C$10,3,FALSE)</f>
        <v>45583</v>
      </c>
      <c r="G249" s="113" t="str">
        <f t="shared" si="3"/>
        <v>vom 01.01.2024 bis 18.10.2024</v>
      </c>
      <c r="H249" s="109"/>
      <c r="I249" s="109"/>
    </row>
    <row r="250" spans="1:9" x14ac:dyDescent="0.3">
      <c r="A250" s="25">
        <v>120078</v>
      </c>
      <c r="B250" s="24" t="s">
        <v>350</v>
      </c>
      <c r="C250" s="88">
        <v>134</v>
      </c>
      <c r="D250" s="88" t="s">
        <v>361</v>
      </c>
      <c r="E250" s="90">
        <f>VLOOKUP(D250,Fristen!$A$2:$B$10,2,FALSE)</f>
        <v>45292</v>
      </c>
      <c r="F250" s="90">
        <f>VLOOKUP(D250,Fristen!$A$2:$C$10,3,FALSE)</f>
        <v>45583</v>
      </c>
      <c r="G250" s="113" t="str">
        <f t="shared" si="3"/>
        <v>vom 01.01.2024 bis 18.10.2024</v>
      </c>
      <c r="H250" s="109"/>
      <c r="I250" s="109"/>
    </row>
    <row r="251" spans="1:9" x14ac:dyDescent="0.3">
      <c r="A251" s="25">
        <v>400087</v>
      </c>
      <c r="B251" s="24" t="s">
        <v>139</v>
      </c>
      <c r="C251" s="88">
        <v>24</v>
      </c>
      <c r="D251" s="88" t="s">
        <v>359</v>
      </c>
      <c r="E251" s="90">
        <f>VLOOKUP(D251,Fristen!$A$2:$B$10,2,FALSE)</f>
        <v>45292</v>
      </c>
      <c r="F251" s="90">
        <f>VLOOKUP(D251,Fristen!$A$2:$C$10,3,FALSE)</f>
        <v>45583</v>
      </c>
      <c r="G251" s="113" t="str">
        <f t="shared" si="3"/>
        <v>vom 01.01.2024 bis 18.10.2024</v>
      </c>
      <c r="H251" s="109"/>
      <c r="I251" s="109"/>
    </row>
    <row r="252" spans="1:9" x14ac:dyDescent="0.3">
      <c r="A252" s="25">
        <v>112835</v>
      </c>
      <c r="B252" s="24" t="s">
        <v>87</v>
      </c>
      <c r="C252" s="88">
        <v>72</v>
      </c>
      <c r="D252" s="88" t="s">
        <v>358</v>
      </c>
      <c r="E252" s="90">
        <f>VLOOKUP(D252,Fristen!$A$2:$B$10,2,FALSE)</f>
        <v>45292</v>
      </c>
      <c r="F252" s="90">
        <f>VLOOKUP(D252,Fristen!$A$2:$C$10,3,FALSE)</f>
        <v>45583</v>
      </c>
      <c r="G252" s="113" t="str">
        <f t="shared" si="3"/>
        <v>vom 01.01.2024 bis 18.10.2024</v>
      </c>
      <c r="H252" s="109"/>
      <c r="I252" s="109"/>
    </row>
    <row r="253" spans="1:9" x14ac:dyDescent="0.3">
      <c r="A253" s="25">
        <v>110292</v>
      </c>
      <c r="B253" s="24" t="s">
        <v>42</v>
      </c>
      <c r="C253" s="88">
        <v>74</v>
      </c>
      <c r="D253" s="88" t="s">
        <v>358</v>
      </c>
      <c r="E253" s="90">
        <f>VLOOKUP(D253,Fristen!$A$2:$B$10,2,FALSE)</f>
        <v>45292</v>
      </c>
      <c r="F253" s="90">
        <f>VLOOKUP(D253,Fristen!$A$2:$C$10,3,FALSE)</f>
        <v>45583</v>
      </c>
      <c r="G253" s="113" t="str">
        <f t="shared" si="3"/>
        <v>vom 01.01.2024 bis 18.10.2024</v>
      </c>
      <c r="H253" s="109"/>
      <c r="I253" s="109"/>
    </row>
    <row r="254" spans="1:9" x14ac:dyDescent="0.3">
      <c r="A254" s="25">
        <v>180270</v>
      </c>
      <c r="B254" s="24" t="s">
        <v>351</v>
      </c>
      <c r="C254" s="88">
        <v>14</v>
      </c>
      <c r="D254" s="88" t="s">
        <v>358</v>
      </c>
      <c r="E254" s="90">
        <f>VLOOKUP(D254,Fristen!$A$2:$B$10,2,FALSE)</f>
        <v>45292</v>
      </c>
      <c r="F254" s="90">
        <f>VLOOKUP(D254,Fristen!$A$2:$C$10,3,FALSE)</f>
        <v>45583</v>
      </c>
      <c r="G254" s="113" t="str">
        <f t="shared" si="3"/>
        <v>vom 01.01.2024 bis 18.10.2024</v>
      </c>
      <c r="H254" s="109"/>
      <c r="I254" s="109"/>
    </row>
    <row r="255" spans="1:9" x14ac:dyDescent="0.3">
      <c r="A255" s="25">
        <v>130461</v>
      </c>
      <c r="B255" s="24" t="s">
        <v>352</v>
      </c>
      <c r="C255" s="88">
        <v>120</v>
      </c>
      <c r="D255" s="88" t="s">
        <v>358</v>
      </c>
      <c r="E255" s="90">
        <f>VLOOKUP(D255,Fristen!$A$2:$B$10,2,FALSE)</f>
        <v>45292</v>
      </c>
      <c r="F255" s="90">
        <f>VLOOKUP(D255,Fristen!$A$2:$C$10,3,FALSE)</f>
        <v>45583</v>
      </c>
      <c r="G255" s="113" t="str">
        <f t="shared" si="3"/>
        <v>vom 01.01.2024 bis 18.10.2024</v>
      </c>
      <c r="H255" s="109"/>
      <c r="I255" s="109"/>
    </row>
    <row r="256" spans="1:9" x14ac:dyDescent="0.3">
      <c r="A256" s="25">
        <v>113300</v>
      </c>
      <c r="B256" s="24" t="s">
        <v>96</v>
      </c>
      <c r="C256" s="88">
        <v>54</v>
      </c>
      <c r="D256" s="88" t="s">
        <v>358</v>
      </c>
      <c r="E256" s="90">
        <f>VLOOKUP(D256,Fristen!$A$2:$B$10,2,FALSE)</f>
        <v>45292</v>
      </c>
      <c r="F256" s="90">
        <f>VLOOKUP(D256,Fristen!$A$2:$C$10,3,FALSE)</f>
        <v>45583</v>
      </c>
      <c r="G256" s="113" t="str">
        <f t="shared" si="3"/>
        <v>vom 01.01.2024 bis 18.10.2024</v>
      </c>
      <c r="H256" s="109"/>
      <c r="I256" s="109"/>
    </row>
    <row r="257" spans="1:9" x14ac:dyDescent="0.3">
      <c r="A257" s="25">
        <v>800211</v>
      </c>
      <c r="B257" s="24" t="s">
        <v>176</v>
      </c>
      <c r="C257" s="88">
        <v>120</v>
      </c>
      <c r="D257" s="88" t="s">
        <v>358</v>
      </c>
      <c r="E257" s="90">
        <f>VLOOKUP(D257,Fristen!$A$2:$B$10,2,FALSE)</f>
        <v>45292</v>
      </c>
      <c r="F257" s="90">
        <f>VLOOKUP(D257,Fristen!$A$2:$C$10,3,FALSE)</f>
        <v>45583</v>
      </c>
      <c r="G257" s="113" t="str">
        <f t="shared" si="3"/>
        <v>vom 01.01.2024 bis 18.10.2024</v>
      </c>
      <c r="H257" s="109"/>
      <c r="I257" s="109"/>
    </row>
    <row r="258" spans="1:9" x14ac:dyDescent="0.3">
      <c r="A258" s="25">
        <v>400956</v>
      </c>
      <c r="B258" s="24" t="s">
        <v>191</v>
      </c>
      <c r="C258" s="88">
        <v>14</v>
      </c>
      <c r="D258" s="88" t="s">
        <v>359</v>
      </c>
      <c r="E258" s="90">
        <f>VLOOKUP(D258,Fristen!$A$2:$B$10,2,FALSE)</f>
        <v>45292</v>
      </c>
      <c r="F258" s="90">
        <f>VLOOKUP(D258,Fristen!$A$2:$C$10,3,FALSE)</f>
        <v>45583</v>
      </c>
      <c r="G258" s="113" t="str">
        <f t="shared" si="3"/>
        <v>vom 01.01.2024 bis 18.10.2024</v>
      </c>
      <c r="H258" s="109"/>
      <c r="I258" s="109"/>
    </row>
    <row r="259" spans="1:9" x14ac:dyDescent="0.3">
      <c r="A259" s="25">
        <v>400968</v>
      </c>
      <c r="B259" s="24" t="s">
        <v>159</v>
      </c>
      <c r="C259" s="88">
        <v>14</v>
      </c>
      <c r="D259" s="88" t="s">
        <v>359</v>
      </c>
      <c r="E259" s="90">
        <f>VLOOKUP(D259,Fristen!$A$2:$B$10,2,FALSE)</f>
        <v>45292</v>
      </c>
      <c r="F259" s="90">
        <f>VLOOKUP(D259,Fristen!$A$2:$C$10,3,FALSE)</f>
        <v>45583</v>
      </c>
      <c r="G259" s="113" t="str">
        <f t="shared" ref="G259:G262" si="4">CONCATENATE("vom ",(TEXT(E259,"TT.MM.JJJJ;@"))," bis ",(TEXT(F259,"TT.MM.JJJJ;@")))</f>
        <v>vom 01.01.2024 bis 18.10.2024</v>
      </c>
      <c r="H259" s="109"/>
      <c r="I259" s="109"/>
    </row>
    <row r="260" spans="1:9" x14ac:dyDescent="0.3">
      <c r="A260" s="25">
        <v>400695</v>
      </c>
      <c r="B260" s="24" t="s">
        <v>151</v>
      </c>
      <c r="C260" s="88">
        <v>14</v>
      </c>
      <c r="D260" s="88" t="s">
        <v>359</v>
      </c>
      <c r="E260" s="90">
        <f>VLOOKUP(D260,Fristen!$A$2:$B$10,2,FALSE)</f>
        <v>45292</v>
      </c>
      <c r="F260" s="90">
        <f>VLOOKUP(D260,Fristen!$A$2:$C$10,3,FALSE)</f>
        <v>45583</v>
      </c>
      <c r="G260" s="113" t="str">
        <f t="shared" si="4"/>
        <v>vom 01.01.2024 bis 18.10.2024</v>
      </c>
      <c r="H260" s="109"/>
      <c r="I260" s="109"/>
    </row>
    <row r="261" spans="1:9" x14ac:dyDescent="0.3">
      <c r="A261" s="25">
        <v>800120</v>
      </c>
      <c r="B261" s="24" t="s">
        <v>353</v>
      </c>
      <c r="C261" s="88">
        <v>82</v>
      </c>
      <c r="D261" s="88" t="s">
        <v>361</v>
      </c>
      <c r="E261" s="90">
        <f>VLOOKUP(D261,Fristen!$A$2:$B$10,2,FALSE)</f>
        <v>45292</v>
      </c>
      <c r="F261" s="90">
        <f>VLOOKUP(D261,Fristen!$A$2:$C$10,3,FALSE)</f>
        <v>45583</v>
      </c>
      <c r="G261" s="113" t="str">
        <f t="shared" si="4"/>
        <v>vom 01.01.2024 bis 18.10.2024</v>
      </c>
      <c r="H261" s="109"/>
      <c r="I261" s="109"/>
    </row>
    <row r="262" spans="1:9" x14ac:dyDescent="0.3">
      <c r="A262" s="25">
        <v>800132</v>
      </c>
      <c r="B262" s="24" t="s">
        <v>175</v>
      </c>
      <c r="C262" s="88">
        <v>79</v>
      </c>
      <c r="D262" s="88" t="s">
        <v>358</v>
      </c>
      <c r="E262" s="90">
        <f>VLOOKUP(D262,Fristen!$A$2:$B$10,2,FALSE)</f>
        <v>45292</v>
      </c>
      <c r="F262" s="90">
        <f>VLOOKUP(D262,Fristen!$A$2:$C$10,3,FALSE)</f>
        <v>45583</v>
      </c>
      <c r="G262" s="113" t="str">
        <f t="shared" si="4"/>
        <v>vom 01.01.2024 bis 18.10.2024</v>
      </c>
      <c r="H262" s="109"/>
      <c r="I262" s="109"/>
    </row>
    <row r="263" spans="1:9" x14ac:dyDescent="0.3">
      <c r="A263" s="25">
        <v>110360</v>
      </c>
      <c r="B263" s="24" t="s">
        <v>386</v>
      </c>
      <c r="C263" s="88">
        <v>77</v>
      </c>
      <c r="D263" s="88" t="s">
        <v>358</v>
      </c>
      <c r="E263" s="90">
        <f>VLOOKUP(D263,Fristen!$A$2:$B$10,2,FALSE)</f>
        <v>45292</v>
      </c>
      <c r="F263" s="90">
        <f>VLOOKUP(D263,Fristen!$A$2:$C$10,3,FALSE)</f>
        <v>45583</v>
      </c>
      <c r="G263" s="113" t="str">
        <f t="shared" ref="G263:G289" si="5">CONCATENATE("vom ",(TEXT(E263,"TT.MM.JJJJ;@"))," bis ",(TEXT(F263,"TT.MM.JJJJ;@")))</f>
        <v>vom 01.01.2024 bis 18.10.2024</v>
      </c>
    </row>
    <row r="264" spans="1:9" x14ac:dyDescent="0.3">
      <c r="A264" s="25">
        <v>110553</v>
      </c>
      <c r="B264" s="24" t="s">
        <v>387</v>
      </c>
      <c r="C264" s="88">
        <v>53</v>
      </c>
      <c r="D264" s="88" t="s">
        <v>360</v>
      </c>
      <c r="E264" s="90">
        <f>VLOOKUP(D264,Fristen!$A$2:$B$10,2,FALSE)</f>
        <v>45292</v>
      </c>
      <c r="F264" s="90">
        <f>VLOOKUP(D264,Fristen!$A$2:$C$10,3,FALSE)</f>
        <v>45583</v>
      </c>
      <c r="G264" s="113" t="str">
        <f t="shared" si="5"/>
        <v>vom 01.01.2024 bis 18.10.2024</v>
      </c>
    </row>
    <row r="265" spans="1:9" x14ac:dyDescent="0.3">
      <c r="A265" s="25">
        <v>110693</v>
      </c>
      <c r="B265" s="24" t="s">
        <v>388</v>
      </c>
      <c r="C265" s="88">
        <v>81</v>
      </c>
      <c r="D265" s="88" t="s">
        <v>358</v>
      </c>
      <c r="E265" s="90">
        <f>VLOOKUP(D265,Fristen!$A$2:$B$10,2,FALSE)</f>
        <v>45292</v>
      </c>
      <c r="F265" s="90">
        <f>VLOOKUP(D265,Fristen!$A$2:$C$10,3,FALSE)</f>
        <v>45583</v>
      </c>
      <c r="G265" s="113" t="str">
        <f t="shared" si="5"/>
        <v>vom 01.01.2024 bis 18.10.2024</v>
      </c>
    </row>
    <row r="266" spans="1:9" x14ac:dyDescent="0.3">
      <c r="A266" s="25">
        <v>110826</v>
      </c>
      <c r="B266" s="24" t="s">
        <v>58</v>
      </c>
      <c r="C266" s="88">
        <v>72</v>
      </c>
      <c r="D266" s="88" t="s">
        <v>358</v>
      </c>
      <c r="E266" s="90">
        <f>VLOOKUP(D266,Fristen!$A$2:$B$10,2,FALSE)</f>
        <v>45292</v>
      </c>
      <c r="F266" s="90">
        <f>VLOOKUP(D266,Fristen!$A$2:$C$10,3,FALSE)</f>
        <v>45583</v>
      </c>
      <c r="G266" s="113" t="str">
        <f t="shared" si="5"/>
        <v>vom 01.01.2024 bis 18.10.2024</v>
      </c>
    </row>
    <row r="267" spans="1:9" x14ac:dyDescent="0.3">
      <c r="A267" s="25">
        <v>110917</v>
      </c>
      <c r="B267" s="24" t="s">
        <v>389</v>
      </c>
      <c r="C267" s="88">
        <v>71</v>
      </c>
      <c r="D267" s="88" t="s">
        <v>358</v>
      </c>
      <c r="E267" s="90">
        <f>VLOOKUP(D267,Fristen!$A$2:$B$10,2,FALSE)</f>
        <v>45292</v>
      </c>
      <c r="F267" s="90">
        <f>VLOOKUP(D267,Fristen!$A$2:$C$10,3,FALSE)</f>
        <v>45583</v>
      </c>
      <c r="G267" s="113" t="str">
        <f t="shared" si="5"/>
        <v>vom 01.01.2024 bis 18.10.2024</v>
      </c>
    </row>
    <row r="268" spans="1:9" x14ac:dyDescent="0.3">
      <c r="A268" s="25">
        <v>111340</v>
      </c>
      <c r="B268" s="24" t="s">
        <v>390</v>
      </c>
      <c r="C268" s="88">
        <v>107</v>
      </c>
      <c r="D268" s="88" t="s">
        <v>360</v>
      </c>
      <c r="E268" s="90">
        <f>VLOOKUP(D268,Fristen!$A$2:$B$10,2,FALSE)</f>
        <v>45292</v>
      </c>
      <c r="F268" s="90">
        <f>VLOOKUP(D268,Fristen!$A$2:$C$10,3,FALSE)</f>
        <v>45583</v>
      </c>
      <c r="G268" s="113" t="str">
        <f t="shared" si="5"/>
        <v>vom 01.01.2024 bis 18.10.2024</v>
      </c>
    </row>
    <row r="269" spans="1:9" x14ac:dyDescent="0.3">
      <c r="A269" s="25">
        <v>111788</v>
      </c>
      <c r="B269" s="24" t="s">
        <v>391</v>
      </c>
      <c r="C269" s="88">
        <v>77</v>
      </c>
      <c r="D269" s="88" t="s">
        <v>358</v>
      </c>
      <c r="E269" s="90">
        <f>VLOOKUP(D269,Fristen!$A$2:$B$10,2,FALSE)</f>
        <v>45292</v>
      </c>
      <c r="F269" s="90">
        <f>VLOOKUP(D269,Fristen!$A$2:$C$10,3,FALSE)</f>
        <v>45583</v>
      </c>
      <c r="G269" s="113" t="str">
        <f t="shared" si="5"/>
        <v>vom 01.01.2024 bis 18.10.2024</v>
      </c>
    </row>
    <row r="270" spans="1:9" x14ac:dyDescent="0.3">
      <c r="A270" s="25">
        <v>111995</v>
      </c>
      <c r="B270" s="24" t="s">
        <v>392</v>
      </c>
      <c r="C270" s="88">
        <v>95</v>
      </c>
      <c r="D270" s="88" t="s">
        <v>358</v>
      </c>
      <c r="E270" s="90">
        <f>VLOOKUP(D270,Fristen!$A$2:$B$10,2,FALSE)</f>
        <v>45292</v>
      </c>
      <c r="F270" s="90">
        <f>VLOOKUP(D270,Fristen!$A$2:$C$10,3,FALSE)</f>
        <v>45583</v>
      </c>
      <c r="G270" s="113" t="str">
        <f t="shared" si="5"/>
        <v>vom 01.01.2024 bis 18.10.2024</v>
      </c>
    </row>
    <row r="271" spans="1:9" x14ac:dyDescent="0.3">
      <c r="A271" s="25">
        <v>112379</v>
      </c>
      <c r="B271" s="24" t="s">
        <v>393</v>
      </c>
      <c r="C271" s="88">
        <v>48</v>
      </c>
      <c r="D271" s="88" t="s">
        <v>358</v>
      </c>
      <c r="E271" s="90">
        <f>VLOOKUP(D271,Fristen!$A$2:$B$10,2,FALSE)</f>
        <v>45292</v>
      </c>
      <c r="F271" s="90">
        <f>VLOOKUP(D271,Fristen!$A$2:$C$10,3,FALSE)</f>
        <v>45583</v>
      </c>
      <c r="G271" s="113" t="str">
        <f t="shared" si="5"/>
        <v>vom 01.01.2024 bis 18.10.2024</v>
      </c>
    </row>
    <row r="272" spans="1:9" x14ac:dyDescent="0.3">
      <c r="A272" s="25">
        <v>112434</v>
      </c>
      <c r="B272" s="24" t="s">
        <v>394</v>
      </c>
      <c r="C272" s="88">
        <v>53</v>
      </c>
      <c r="D272" s="88" t="s">
        <v>358</v>
      </c>
      <c r="E272" s="90">
        <f>VLOOKUP(D272,Fristen!$A$2:$B$10,2,FALSE)</f>
        <v>45292</v>
      </c>
      <c r="F272" s="90">
        <f>VLOOKUP(D272,Fristen!$A$2:$C$10,3,FALSE)</f>
        <v>45583</v>
      </c>
      <c r="G272" s="113" t="str">
        <f t="shared" si="5"/>
        <v>vom 01.01.2024 bis 18.10.2024</v>
      </c>
    </row>
    <row r="273" spans="1:7" x14ac:dyDescent="0.3">
      <c r="A273" s="25">
        <v>113098</v>
      </c>
      <c r="B273" s="24" t="s">
        <v>395</v>
      </c>
      <c r="C273" s="88">
        <v>39</v>
      </c>
      <c r="D273" s="88" t="s">
        <v>358</v>
      </c>
      <c r="E273" s="90">
        <f>VLOOKUP(D273,Fristen!$A$2:$B$10,2,FALSE)</f>
        <v>45292</v>
      </c>
      <c r="F273" s="90">
        <f>VLOOKUP(D273,Fristen!$A$2:$C$10,3,FALSE)</f>
        <v>45583</v>
      </c>
      <c r="G273" s="113" t="str">
        <f t="shared" si="5"/>
        <v>vom 01.01.2024 bis 18.10.2024</v>
      </c>
    </row>
    <row r="274" spans="1:7" x14ac:dyDescent="0.3">
      <c r="A274" s="25">
        <v>113426</v>
      </c>
      <c r="B274" s="24" t="s">
        <v>396</v>
      </c>
      <c r="C274" s="88">
        <v>120</v>
      </c>
      <c r="D274" s="88" t="s">
        <v>360</v>
      </c>
      <c r="E274" s="90">
        <f>VLOOKUP(D274,Fristen!$A$2:$B$10,2,FALSE)</f>
        <v>45292</v>
      </c>
      <c r="F274" s="90">
        <f>VLOOKUP(D274,Fristen!$A$2:$C$10,3,FALSE)</f>
        <v>45583</v>
      </c>
      <c r="G274" s="113" t="str">
        <f t="shared" si="5"/>
        <v>vom 01.01.2024 bis 18.10.2024</v>
      </c>
    </row>
    <row r="275" spans="1:7" x14ac:dyDescent="0.3">
      <c r="A275" s="25">
        <v>113463</v>
      </c>
      <c r="B275" s="24" t="s">
        <v>115</v>
      </c>
      <c r="C275" s="88">
        <v>17</v>
      </c>
      <c r="D275" s="88" t="s">
        <v>360</v>
      </c>
      <c r="E275" s="90">
        <f>VLOOKUP(D275,Fristen!$A$2:$B$10,2,FALSE)</f>
        <v>45292</v>
      </c>
      <c r="F275" s="90">
        <f>VLOOKUP(D275,Fristen!$A$2:$C$10,3,FALSE)</f>
        <v>45583</v>
      </c>
      <c r="G275" s="113" t="str">
        <f t="shared" si="5"/>
        <v>vom 01.01.2024 bis 18.10.2024</v>
      </c>
    </row>
    <row r="276" spans="1:7" x14ac:dyDescent="0.3">
      <c r="A276" s="25">
        <v>120080</v>
      </c>
      <c r="B276" s="24" t="s">
        <v>337</v>
      </c>
      <c r="C276" s="88">
        <v>106</v>
      </c>
      <c r="D276" s="88" t="s">
        <v>361</v>
      </c>
      <c r="E276" s="90">
        <f>VLOOKUP(D276,Fristen!$A$2:$B$10,2,FALSE)</f>
        <v>45292</v>
      </c>
      <c r="F276" s="90">
        <f>VLOOKUP(D276,Fristen!$A$2:$C$10,3,FALSE)</f>
        <v>45583</v>
      </c>
      <c r="G276" s="113" t="str">
        <f t="shared" si="5"/>
        <v>vom 01.01.2024 bis 18.10.2024</v>
      </c>
    </row>
    <row r="277" spans="1:7" x14ac:dyDescent="0.3">
      <c r="A277" s="25">
        <v>120479</v>
      </c>
      <c r="B277" s="24" t="s">
        <v>397</v>
      </c>
      <c r="C277" s="88">
        <v>66</v>
      </c>
      <c r="D277" s="88" t="s">
        <v>361</v>
      </c>
      <c r="E277" s="90">
        <f>VLOOKUP(D277,Fristen!$A$2:$B$10,2,FALSE)</f>
        <v>45292</v>
      </c>
      <c r="F277" s="90">
        <f>VLOOKUP(D277,Fristen!$A$2:$C$10,3,FALSE)</f>
        <v>45583</v>
      </c>
      <c r="G277" s="113" t="str">
        <f t="shared" si="5"/>
        <v>vom 01.01.2024 bis 18.10.2024</v>
      </c>
    </row>
    <row r="278" spans="1:7" x14ac:dyDescent="0.3">
      <c r="A278" s="25">
        <v>120662</v>
      </c>
      <c r="B278" s="24" t="s">
        <v>398</v>
      </c>
      <c r="C278" s="88">
        <v>132</v>
      </c>
      <c r="D278" s="88" t="s">
        <v>361</v>
      </c>
      <c r="E278" s="90">
        <f>VLOOKUP(D278,Fristen!$A$2:$B$10,2,FALSE)</f>
        <v>45292</v>
      </c>
      <c r="F278" s="90">
        <f>VLOOKUP(D278,Fristen!$A$2:$C$10,3,FALSE)</f>
        <v>45583</v>
      </c>
      <c r="G278" s="113" t="str">
        <f t="shared" si="5"/>
        <v>vom 01.01.2024 bis 18.10.2024</v>
      </c>
    </row>
    <row r="279" spans="1:7" x14ac:dyDescent="0.3">
      <c r="A279" s="25">
        <v>120716</v>
      </c>
      <c r="B279" s="24" t="s">
        <v>157</v>
      </c>
      <c r="C279" s="88">
        <v>106</v>
      </c>
      <c r="D279" s="88" t="s">
        <v>361</v>
      </c>
      <c r="E279" s="90">
        <f>VLOOKUP(D279,Fristen!$A$2:$B$10,2,FALSE)</f>
        <v>45292</v>
      </c>
      <c r="F279" s="90">
        <f>VLOOKUP(D279,Fristen!$A$2:$C$10,3,FALSE)</f>
        <v>45583</v>
      </c>
      <c r="G279" s="113" t="str">
        <f t="shared" si="5"/>
        <v>vom 01.01.2024 bis 18.10.2024</v>
      </c>
    </row>
    <row r="280" spans="1:7" x14ac:dyDescent="0.3">
      <c r="A280" s="25">
        <v>120728</v>
      </c>
      <c r="B280" s="24" t="s">
        <v>399</v>
      </c>
      <c r="C280" s="88">
        <v>54</v>
      </c>
      <c r="D280" s="88" t="s">
        <v>361</v>
      </c>
      <c r="E280" s="90">
        <f>VLOOKUP(D280,Fristen!$A$2:$B$10,2,FALSE)</f>
        <v>45292</v>
      </c>
      <c r="F280" s="90">
        <f>VLOOKUP(D280,Fristen!$A$2:$C$10,3,FALSE)</f>
        <v>45583</v>
      </c>
      <c r="G280" s="113" t="str">
        <f t="shared" si="5"/>
        <v>vom 01.01.2024 bis 18.10.2024</v>
      </c>
    </row>
    <row r="281" spans="1:7" x14ac:dyDescent="0.3">
      <c r="A281" s="25">
        <v>120972</v>
      </c>
      <c r="B281" s="24" t="s">
        <v>400</v>
      </c>
      <c r="C281" s="88">
        <v>108</v>
      </c>
      <c r="D281" s="88" t="s">
        <v>361</v>
      </c>
      <c r="E281" s="90">
        <f>VLOOKUP(D281,Fristen!$A$2:$B$10,2,FALSE)</f>
        <v>45292</v>
      </c>
      <c r="F281" s="90">
        <f>VLOOKUP(D281,Fristen!$A$2:$C$10,3,FALSE)</f>
        <v>45583</v>
      </c>
      <c r="G281" s="113" t="str">
        <f t="shared" si="5"/>
        <v>vom 01.01.2024 bis 18.10.2024</v>
      </c>
    </row>
    <row r="282" spans="1:7" x14ac:dyDescent="0.3">
      <c r="A282" s="25">
        <v>121289</v>
      </c>
      <c r="B282" s="24" t="s">
        <v>287</v>
      </c>
      <c r="C282" s="88">
        <v>106</v>
      </c>
      <c r="D282" s="88" t="s">
        <v>361</v>
      </c>
      <c r="E282" s="90">
        <f>VLOOKUP(D282,Fristen!$A$2:$B$10,2,FALSE)</f>
        <v>45292</v>
      </c>
      <c r="F282" s="90">
        <f>VLOOKUP(D282,Fristen!$A$2:$C$10,3,FALSE)</f>
        <v>45583</v>
      </c>
      <c r="G282" s="113" t="str">
        <f t="shared" si="5"/>
        <v>vom 01.01.2024 bis 18.10.2024</v>
      </c>
    </row>
    <row r="283" spans="1:7" x14ac:dyDescent="0.3">
      <c r="A283" s="25">
        <v>130023</v>
      </c>
      <c r="B283" s="24" t="s">
        <v>401</v>
      </c>
      <c r="C283" s="88">
        <v>75</v>
      </c>
      <c r="D283" s="88" t="s">
        <v>358</v>
      </c>
      <c r="E283" s="90">
        <f>VLOOKUP(D283,Fristen!$A$2:$B$10,2,FALSE)</f>
        <v>45292</v>
      </c>
      <c r="F283" s="90">
        <f>VLOOKUP(D283,Fristen!$A$2:$C$10,3,FALSE)</f>
        <v>45583</v>
      </c>
      <c r="G283" s="113" t="str">
        <f t="shared" si="5"/>
        <v>vom 01.01.2024 bis 18.10.2024</v>
      </c>
    </row>
    <row r="284" spans="1:7" x14ac:dyDescent="0.3">
      <c r="A284" s="25">
        <v>130059</v>
      </c>
      <c r="B284" s="24" t="s">
        <v>178</v>
      </c>
      <c r="C284" s="88">
        <v>51</v>
      </c>
      <c r="D284" s="88" t="s">
        <v>358</v>
      </c>
      <c r="E284" s="90">
        <f>VLOOKUP(D284,Fristen!$A$2:$B$10,2,FALSE)</f>
        <v>45292</v>
      </c>
      <c r="F284" s="90">
        <f>VLOOKUP(D284,Fristen!$A$2:$C$10,3,FALSE)</f>
        <v>45583</v>
      </c>
      <c r="G284" s="113" t="str">
        <f t="shared" si="5"/>
        <v>vom 01.01.2024 bis 18.10.2024</v>
      </c>
    </row>
    <row r="285" spans="1:7" x14ac:dyDescent="0.3">
      <c r="A285" s="25">
        <v>130060</v>
      </c>
      <c r="B285" s="24" t="s">
        <v>111</v>
      </c>
      <c r="C285" s="88">
        <v>48</v>
      </c>
      <c r="D285" s="88" t="s">
        <v>358</v>
      </c>
      <c r="E285" s="90">
        <f>VLOOKUP(D285,Fristen!$A$2:$B$10,2,FALSE)</f>
        <v>45292</v>
      </c>
      <c r="F285" s="90">
        <f>VLOOKUP(D285,Fristen!$A$2:$C$10,3,FALSE)</f>
        <v>45583</v>
      </c>
      <c r="G285" s="113" t="str">
        <f t="shared" si="5"/>
        <v>vom 01.01.2024 bis 18.10.2024</v>
      </c>
    </row>
    <row r="286" spans="1:7" x14ac:dyDescent="0.3">
      <c r="A286" s="25">
        <v>130370</v>
      </c>
      <c r="B286" s="24" t="s">
        <v>402</v>
      </c>
      <c r="C286" s="88">
        <v>78</v>
      </c>
      <c r="D286" s="88" t="s">
        <v>358</v>
      </c>
      <c r="E286" s="90">
        <f>VLOOKUP(D286,Fristen!$A$2:$B$10,2,FALSE)</f>
        <v>45292</v>
      </c>
      <c r="F286" s="90">
        <f>VLOOKUP(D286,Fristen!$A$2:$C$10,3,FALSE)</f>
        <v>45583</v>
      </c>
      <c r="G286" s="113" t="str">
        <f t="shared" si="5"/>
        <v>vom 01.01.2024 bis 18.10.2024</v>
      </c>
    </row>
    <row r="287" spans="1:7" x14ac:dyDescent="0.3">
      <c r="A287" s="25">
        <v>130825</v>
      </c>
      <c r="B287" s="24" t="s">
        <v>403</v>
      </c>
      <c r="C287" s="88">
        <v>83</v>
      </c>
      <c r="D287" s="88" t="s">
        <v>358</v>
      </c>
      <c r="E287" s="90">
        <f>VLOOKUP(D287,Fristen!$A$2:$B$10,2,FALSE)</f>
        <v>45292</v>
      </c>
      <c r="F287" s="90">
        <f>VLOOKUP(D287,Fristen!$A$2:$C$10,3,FALSE)</f>
        <v>45583</v>
      </c>
      <c r="G287" s="113" t="str">
        <f t="shared" si="5"/>
        <v>vom 01.01.2024 bis 18.10.2024</v>
      </c>
    </row>
    <row r="288" spans="1:7" x14ac:dyDescent="0.3">
      <c r="A288" s="25">
        <v>130837</v>
      </c>
      <c r="B288" s="24" t="s">
        <v>404</v>
      </c>
      <c r="C288" s="88">
        <v>104</v>
      </c>
      <c r="D288" s="88" t="s">
        <v>358</v>
      </c>
      <c r="E288" s="90">
        <f>VLOOKUP(D288,Fristen!$A$2:$B$10,2,FALSE)</f>
        <v>45292</v>
      </c>
      <c r="F288" s="90">
        <f>VLOOKUP(D288,Fristen!$A$2:$C$10,3,FALSE)</f>
        <v>45583</v>
      </c>
      <c r="G288" s="113" t="str">
        <f t="shared" si="5"/>
        <v>vom 01.01.2024 bis 18.10.2024</v>
      </c>
    </row>
    <row r="289" spans="1:7" x14ac:dyDescent="0.3">
      <c r="A289" s="25">
        <v>400828</v>
      </c>
      <c r="B289" s="24" t="s">
        <v>190</v>
      </c>
      <c r="C289" s="88">
        <v>5</v>
      </c>
      <c r="D289" s="88" t="s">
        <v>359</v>
      </c>
      <c r="E289" s="90">
        <f>VLOOKUP(D289,Fristen!$A$2:$B$10,2,FALSE)</f>
        <v>45292</v>
      </c>
      <c r="F289" s="90">
        <f>VLOOKUP(D289,Fristen!$A$2:$C$10,3,FALSE)</f>
        <v>45583</v>
      </c>
      <c r="G289" s="113" t="str">
        <f t="shared" si="5"/>
        <v>vom 01.01.2024 bis 18.10.2024</v>
      </c>
    </row>
  </sheetData>
  <sheetProtection algorithmName="SHA-512" hashValue="YO+vxjvZRMr5/VoLWgSCSk3TPf+/t2DRXuDVbDo4Kpxg4Y1y80vAjJZtme03G12+I6dn1II/qVaPZ7uTegpjIA==" saltValue="jQ9xEyGPMa1iIxHOSgPPtA==" spinCount="100000" sheet="1" objects="1" scenarios="1" selectLockedCell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rgb="FFFF0000"/>
  </sheetPr>
  <dimension ref="A1:A12"/>
  <sheetViews>
    <sheetView workbookViewId="0">
      <selection activeCell="A17" sqref="A17"/>
    </sheetView>
  </sheetViews>
  <sheetFormatPr baseColWidth="10" defaultRowHeight="14.4" x14ac:dyDescent="0.3"/>
  <cols>
    <col min="1" max="1" width="70.88671875" style="3" bestFit="1" customWidth="1"/>
  </cols>
  <sheetData>
    <row r="1" spans="1:1" x14ac:dyDescent="0.3">
      <c r="A1" s="3" t="s">
        <v>0</v>
      </c>
    </row>
    <row r="2" spans="1:1" x14ac:dyDescent="0.3">
      <c r="A2" s="1" t="s">
        <v>20</v>
      </c>
    </row>
    <row r="3" spans="1:1" x14ac:dyDescent="0.3">
      <c r="A3" s="1" t="s">
        <v>21</v>
      </c>
    </row>
    <row r="4" spans="1:1" x14ac:dyDescent="0.3">
      <c r="A4" s="1" t="s">
        <v>15</v>
      </c>
    </row>
    <row r="5" spans="1:1" x14ac:dyDescent="0.3">
      <c r="A5" s="1" t="s">
        <v>18</v>
      </c>
    </row>
    <row r="6" spans="1:1" x14ac:dyDescent="0.3">
      <c r="A6" s="1" t="s">
        <v>14</v>
      </c>
    </row>
    <row r="7" spans="1:1" x14ac:dyDescent="0.3">
      <c r="A7" s="1" t="s">
        <v>17</v>
      </c>
    </row>
    <row r="8" spans="1:1" x14ac:dyDescent="0.3">
      <c r="A8" s="1" t="s">
        <v>22</v>
      </c>
    </row>
    <row r="9" spans="1:1" x14ac:dyDescent="0.3">
      <c r="A9" s="1" t="s">
        <v>383</v>
      </c>
    </row>
    <row r="10" spans="1:1" x14ac:dyDescent="0.3">
      <c r="A10" s="1" t="s">
        <v>16</v>
      </c>
    </row>
    <row r="12" spans="1:1" x14ac:dyDescent="0.3">
      <c r="A12" s="2" t="s">
        <v>23</v>
      </c>
    </row>
  </sheetData>
  <sheetProtection algorithmName="SHA-512" hashValue="+NgspsiG4nACbimXrlg94N0/9EwGGbddEXKmKugTPmhJW8+OW5OgrNU+afkAGJUpYzQZXVTZWcDpeJdYw1+PyQ==" saltValue="9MSBb8MXcmsKaOoRwRg1pA==" spinCount="100000" sheet="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Informationen MT</vt:lpstr>
      <vt:lpstr>Informationen Schule</vt:lpstr>
      <vt:lpstr>Meldeformular 2024</vt:lpstr>
      <vt:lpstr>Fristen</vt:lpstr>
      <vt:lpstr>Schulen</vt:lpstr>
      <vt:lpstr>MT-Liste</vt:lpstr>
      <vt:lpstr>'Informationen MT'!Druckbereich</vt:lpstr>
      <vt:lpstr>'Informationen Schule'!Druckbereich</vt:lpstr>
      <vt:lpstr>'Meldeformular 2024'!Druckbereich</vt:lpstr>
      <vt:lpstr>'Informationen MT'!Print_Area</vt:lpstr>
      <vt:lpstr>'Informationen Schule'!Print_Area</vt:lpstr>
      <vt:lpstr>'Meldeformular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Messerschmidt, PAB</dc:creator>
  <cp:lastModifiedBy>Jessica Messerschmidt</cp:lastModifiedBy>
  <cp:lastPrinted>2024-02-07T14:39:54Z</cp:lastPrinted>
  <dcterms:created xsi:type="dcterms:W3CDTF">2018-10-22T10:08:34Z</dcterms:created>
  <dcterms:modified xsi:type="dcterms:W3CDTF">2024-02-07T14:40:15Z</dcterms:modified>
</cp:coreProperties>
</file>